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Обменник\Столовая ПОРА ПОЕСТЬ\МЕНЮ ДЛЯ РАБОТЫ\Меню Столовая ПОРА-ПОЕСТЬ (для сайта)\"/>
    </mc:Choice>
  </mc:AlternateContent>
  <bookViews>
    <workbookView xWindow="-120" yWindow="-120" windowWidth="29040" windowHeight="15840" activeTab="8"/>
  </bookViews>
  <sheets>
    <sheet name="Понедельник" sheetId="1" r:id="rId1"/>
    <sheet name="Вторник" sheetId="2" r:id="rId2"/>
    <sheet name="Среда" sheetId="3" r:id="rId3"/>
    <sheet name="Четверг" sheetId="4" r:id="rId4"/>
    <sheet name="Пятница" sheetId="5" r:id="rId5"/>
    <sheet name="Суббота" sheetId="8" r:id="rId6"/>
    <sheet name="Воскресенье" sheetId="9" r:id="rId7"/>
    <sheet name="Сумма за неделю" sheetId="6" r:id="rId8"/>
    <sheet name="Меню" sheetId="7" r:id="rId9"/>
    <sheet name="Роллы" sheetId="10" state="hidden" r:id="rId10"/>
  </sheets>
  <definedNames>
    <definedName name="_xlnm.Print_Area" localSheetId="8">Меню!$A$1:$N$54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7" l="1"/>
  <c r="G3" i="7" s="1"/>
  <c r="I3" i="7" s="1"/>
  <c r="K3" i="7" s="1"/>
  <c r="M3" i="7" s="1"/>
  <c r="C3" i="7"/>
  <c r="A2" i="2" l="1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X1" i="9"/>
  <c r="Y1" i="9"/>
  <c r="Z1" i="9"/>
  <c r="AA1" i="9"/>
  <c r="AB1" i="9"/>
  <c r="AC1" i="9"/>
  <c r="AD1" i="9"/>
  <c r="AE1" i="9"/>
  <c r="AF1" i="9"/>
  <c r="AG1" i="9"/>
  <c r="AH1" i="9"/>
  <c r="AI1" i="9"/>
  <c r="AJ1" i="9"/>
  <c r="AK1" i="9"/>
  <c r="AL1" i="9"/>
  <c r="AM1" i="9"/>
  <c r="AN1" i="9"/>
  <c r="AO1" i="9"/>
  <c r="AP1" i="9"/>
  <c r="AQ1" i="9"/>
  <c r="D1" i="9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T1" i="8"/>
  <c r="U1" i="8"/>
  <c r="V1" i="8"/>
  <c r="W1" i="8"/>
  <c r="X1" i="8"/>
  <c r="Y1" i="8"/>
  <c r="Z1" i="8"/>
  <c r="AA1" i="8"/>
  <c r="AB1" i="8"/>
  <c r="AC1" i="8"/>
  <c r="AD1" i="8"/>
  <c r="AE1" i="8"/>
  <c r="AF1" i="8"/>
  <c r="AG1" i="8"/>
  <c r="AH1" i="8"/>
  <c r="AI1" i="8"/>
  <c r="AJ1" i="8"/>
  <c r="AK1" i="8"/>
  <c r="AL1" i="8"/>
  <c r="AM1" i="8"/>
  <c r="AN1" i="8"/>
  <c r="AO1" i="8"/>
  <c r="AP1" i="8"/>
  <c r="AQ1" i="8"/>
  <c r="D1" i="8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D1" i="5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D1" i="4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D1" i="3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D1" i="2"/>
  <c r="A43" i="9"/>
  <c r="A42" i="9"/>
  <c r="A41" i="9"/>
  <c r="B43" i="9"/>
  <c r="B42" i="9"/>
  <c r="B41" i="9"/>
  <c r="A34" i="9"/>
  <c r="A35" i="9"/>
  <c r="A36" i="9"/>
  <c r="A37" i="9"/>
  <c r="A38" i="9"/>
  <c r="A39" i="9"/>
  <c r="A33" i="9"/>
  <c r="B34" i="9"/>
  <c r="B35" i="9"/>
  <c r="B36" i="9"/>
  <c r="B37" i="9"/>
  <c r="B38" i="9"/>
  <c r="B39" i="9"/>
  <c r="B33" i="9"/>
  <c r="B28" i="9"/>
  <c r="B29" i="9"/>
  <c r="B30" i="9"/>
  <c r="B31" i="9"/>
  <c r="B27" i="9"/>
  <c r="A28" i="9"/>
  <c r="A29" i="9"/>
  <c r="A30" i="9"/>
  <c r="A31" i="9"/>
  <c r="A27" i="9"/>
  <c r="A25" i="9"/>
  <c r="A24" i="9"/>
  <c r="A23" i="9"/>
  <c r="A22" i="9"/>
  <c r="A21" i="9"/>
  <c r="A20" i="9"/>
  <c r="A19" i="9"/>
  <c r="B25" i="9"/>
  <c r="B24" i="9"/>
  <c r="B23" i="9"/>
  <c r="B22" i="9"/>
  <c r="B21" i="9"/>
  <c r="B20" i="9"/>
  <c r="B19" i="9"/>
  <c r="B17" i="9"/>
  <c r="B16" i="9"/>
  <c r="A17" i="9"/>
  <c r="A16" i="9"/>
  <c r="B5" i="9"/>
  <c r="B7" i="9"/>
  <c r="B9" i="9"/>
  <c r="B11" i="9"/>
  <c r="B13" i="9"/>
  <c r="B3" i="9"/>
  <c r="A5" i="9"/>
  <c r="A6" i="9"/>
  <c r="A7" i="9"/>
  <c r="A8" i="9"/>
  <c r="A9" i="9"/>
  <c r="A10" i="9"/>
  <c r="A11" i="9"/>
  <c r="A12" i="9"/>
  <c r="A13" i="9"/>
  <c r="A14" i="9"/>
  <c r="A4" i="9"/>
  <c r="A3" i="9"/>
  <c r="A1" i="9"/>
  <c r="C43" i="9"/>
  <c r="C42" i="9"/>
  <c r="C41" i="9"/>
  <c r="C39" i="9"/>
  <c r="C38" i="9"/>
  <c r="C37" i="9"/>
  <c r="C36" i="9"/>
  <c r="C35" i="9"/>
  <c r="C34" i="9"/>
  <c r="C33" i="9"/>
  <c r="C31" i="9"/>
  <c r="C30" i="9"/>
  <c r="C29" i="9"/>
  <c r="C28" i="9"/>
  <c r="C27" i="9"/>
  <c r="C25" i="9"/>
  <c r="C24" i="9"/>
  <c r="C23" i="9"/>
  <c r="C22" i="9"/>
  <c r="C21" i="9"/>
  <c r="C20" i="9"/>
  <c r="C19" i="9"/>
  <c r="C17" i="9"/>
  <c r="C16" i="9"/>
  <c r="C13" i="9"/>
  <c r="C11" i="9"/>
  <c r="C9" i="9"/>
  <c r="C7" i="9"/>
  <c r="C5" i="9"/>
  <c r="C3" i="9"/>
  <c r="A42" i="8"/>
  <c r="A43" i="8"/>
  <c r="A41" i="8"/>
  <c r="B42" i="8"/>
  <c r="B43" i="8"/>
  <c r="B41" i="8"/>
  <c r="B34" i="8"/>
  <c r="B35" i="8"/>
  <c r="B36" i="8"/>
  <c r="B37" i="8"/>
  <c r="B38" i="8"/>
  <c r="B39" i="8"/>
  <c r="B33" i="8"/>
  <c r="A34" i="8"/>
  <c r="A35" i="8"/>
  <c r="A36" i="8"/>
  <c r="A37" i="8"/>
  <c r="A38" i="8"/>
  <c r="A39" i="8"/>
  <c r="A33" i="8"/>
  <c r="B28" i="8"/>
  <c r="B29" i="8"/>
  <c r="B30" i="8"/>
  <c r="B31" i="8"/>
  <c r="B27" i="8"/>
  <c r="A28" i="8"/>
  <c r="A29" i="8"/>
  <c r="A30" i="8"/>
  <c r="A31" i="8"/>
  <c r="A27" i="8"/>
  <c r="A25" i="8"/>
  <c r="A24" i="8"/>
  <c r="A23" i="8"/>
  <c r="A22" i="8"/>
  <c r="A21" i="8"/>
  <c r="A20" i="8"/>
  <c r="A19" i="8"/>
  <c r="B25" i="8"/>
  <c r="B24" i="8"/>
  <c r="B23" i="8"/>
  <c r="B22" i="8"/>
  <c r="B21" i="8"/>
  <c r="B20" i="8"/>
  <c r="B19" i="8"/>
  <c r="B17" i="8"/>
  <c r="B16" i="8"/>
  <c r="A17" i="8"/>
  <c r="A16" i="8"/>
  <c r="B5" i="8"/>
  <c r="B7" i="8"/>
  <c r="B9" i="8"/>
  <c r="B11" i="8"/>
  <c r="B13" i="8"/>
  <c r="B3" i="8"/>
  <c r="A5" i="8"/>
  <c r="A6" i="8"/>
  <c r="A7" i="8"/>
  <c r="A8" i="8"/>
  <c r="A9" i="8"/>
  <c r="A10" i="8"/>
  <c r="A11" i="8"/>
  <c r="A12" i="8"/>
  <c r="A13" i="8"/>
  <c r="A14" i="8"/>
  <c r="A4" i="8"/>
  <c r="A3" i="8"/>
  <c r="A1" i="8"/>
  <c r="A12" i="6" s="1"/>
  <c r="C43" i="8"/>
  <c r="C42" i="8"/>
  <c r="C41" i="8"/>
  <c r="C39" i="8"/>
  <c r="C38" i="8"/>
  <c r="C37" i="8"/>
  <c r="C36" i="8"/>
  <c r="C35" i="8"/>
  <c r="C34" i="8"/>
  <c r="C33" i="8"/>
  <c r="C31" i="8"/>
  <c r="C30" i="8"/>
  <c r="C29" i="8"/>
  <c r="C28" i="8"/>
  <c r="C27" i="8"/>
  <c r="C25" i="8"/>
  <c r="C24" i="8"/>
  <c r="C23" i="8"/>
  <c r="C22" i="8"/>
  <c r="C21" i="8"/>
  <c r="C20" i="8"/>
  <c r="C19" i="8"/>
  <c r="C17" i="8"/>
  <c r="C16" i="8"/>
  <c r="C13" i="8"/>
  <c r="C11" i="8"/>
  <c r="C9" i="8"/>
  <c r="C7" i="8"/>
  <c r="C5" i="8"/>
  <c r="C3" i="8"/>
  <c r="A42" i="5"/>
  <c r="A43" i="5"/>
  <c r="A41" i="5"/>
  <c r="B42" i="5"/>
  <c r="B43" i="5"/>
  <c r="B41" i="5"/>
  <c r="B34" i="5"/>
  <c r="B35" i="5"/>
  <c r="B36" i="5"/>
  <c r="B37" i="5"/>
  <c r="B38" i="5"/>
  <c r="B39" i="5"/>
  <c r="B33" i="5"/>
  <c r="A34" i="5"/>
  <c r="A35" i="5"/>
  <c r="A36" i="5"/>
  <c r="A37" i="5"/>
  <c r="A38" i="5"/>
  <c r="A39" i="5"/>
  <c r="A33" i="5"/>
  <c r="A28" i="5"/>
  <c r="A29" i="5"/>
  <c r="A30" i="5"/>
  <c r="A31" i="5"/>
  <c r="A27" i="5"/>
  <c r="B28" i="5"/>
  <c r="B29" i="5"/>
  <c r="B30" i="5"/>
  <c r="B31" i="5"/>
  <c r="B27" i="5"/>
  <c r="B25" i="5"/>
  <c r="B24" i="5"/>
  <c r="B23" i="5"/>
  <c r="B22" i="5"/>
  <c r="B21" i="5"/>
  <c r="B20" i="5"/>
  <c r="B19" i="5"/>
  <c r="A25" i="5"/>
  <c r="A24" i="5"/>
  <c r="A23" i="5"/>
  <c r="A22" i="5"/>
  <c r="A21" i="5"/>
  <c r="A20" i="5"/>
  <c r="A19" i="5"/>
  <c r="B17" i="5"/>
  <c r="B16" i="5"/>
  <c r="A17" i="5"/>
  <c r="A16" i="5"/>
  <c r="B5" i="5"/>
  <c r="B7" i="5"/>
  <c r="B9" i="5"/>
  <c r="B11" i="5"/>
  <c r="B13" i="5"/>
  <c r="B3" i="5"/>
  <c r="A5" i="5"/>
  <c r="A6" i="5"/>
  <c r="A7" i="5"/>
  <c r="A8" i="5"/>
  <c r="A9" i="5"/>
  <c r="A10" i="5"/>
  <c r="A11" i="5"/>
  <c r="A12" i="5"/>
  <c r="A13" i="5"/>
  <c r="A14" i="5"/>
  <c r="A4" i="5"/>
  <c r="A3" i="5"/>
  <c r="A1" i="5"/>
  <c r="A11" i="6" s="1"/>
  <c r="C43" i="5"/>
  <c r="C42" i="5"/>
  <c r="C41" i="5"/>
  <c r="C39" i="5"/>
  <c r="C38" i="5"/>
  <c r="C37" i="5"/>
  <c r="C36" i="5"/>
  <c r="C35" i="5"/>
  <c r="C34" i="5"/>
  <c r="C33" i="5"/>
  <c r="C31" i="5"/>
  <c r="C30" i="5"/>
  <c r="C29" i="5"/>
  <c r="C28" i="5"/>
  <c r="C27" i="5"/>
  <c r="C25" i="5"/>
  <c r="C24" i="5"/>
  <c r="C23" i="5"/>
  <c r="C22" i="5"/>
  <c r="C21" i="5"/>
  <c r="C20" i="5"/>
  <c r="C19" i="5"/>
  <c r="C17" i="5"/>
  <c r="C16" i="5"/>
  <c r="C13" i="5"/>
  <c r="C11" i="5"/>
  <c r="C9" i="5"/>
  <c r="C7" i="5"/>
  <c r="C5" i="5"/>
  <c r="C3" i="5"/>
  <c r="A42" i="4"/>
  <c r="A43" i="4"/>
  <c r="A41" i="4"/>
  <c r="B42" i="4"/>
  <c r="B43" i="4"/>
  <c r="B41" i="4"/>
  <c r="B34" i="4"/>
  <c r="B35" i="4"/>
  <c r="B36" i="4"/>
  <c r="B37" i="4"/>
  <c r="B38" i="4"/>
  <c r="B39" i="4"/>
  <c r="B33" i="4"/>
  <c r="A34" i="4"/>
  <c r="A35" i="4"/>
  <c r="A36" i="4"/>
  <c r="A37" i="4"/>
  <c r="A38" i="4"/>
  <c r="A39" i="4"/>
  <c r="A33" i="4"/>
  <c r="A31" i="4"/>
  <c r="A28" i="4"/>
  <c r="A29" i="4"/>
  <c r="A30" i="4"/>
  <c r="A27" i="4"/>
  <c r="B28" i="4"/>
  <c r="B29" i="4"/>
  <c r="B30" i="4"/>
  <c r="B31" i="4"/>
  <c r="B27" i="4"/>
  <c r="B25" i="4"/>
  <c r="B24" i="4"/>
  <c r="B23" i="4"/>
  <c r="B22" i="4"/>
  <c r="B21" i="4"/>
  <c r="B20" i="4"/>
  <c r="B19" i="4"/>
  <c r="A25" i="4"/>
  <c r="A24" i="4"/>
  <c r="A23" i="4"/>
  <c r="A22" i="4"/>
  <c r="A21" i="4"/>
  <c r="A20" i="4"/>
  <c r="A19" i="4"/>
  <c r="B17" i="4"/>
  <c r="B16" i="4"/>
  <c r="A17" i="4"/>
  <c r="A16" i="4"/>
  <c r="B5" i="4"/>
  <c r="B7" i="4"/>
  <c r="B9" i="4"/>
  <c r="B11" i="4"/>
  <c r="B13" i="4"/>
  <c r="B3" i="4"/>
  <c r="A5" i="4"/>
  <c r="A6" i="4"/>
  <c r="A7" i="4"/>
  <c r="A8" i="4"/>
  <c r="A9" i="4"/>
  <c r="A10" i="4"/>
  <c r="A11" i="4"/>
  <c r="A12" i="4"/>
  <c r="A13" i="4"/>
  <c r="A14" i="4"/>
  <c r="A4" i="4"/>
  <c r="A3" i="4"/>
  <c r="A1" i="4"/>
  <c r="A10" i="6" s="1"/>
  <c r="C43" i="4"/>
  <c r="C42" i="4"/>
  <c r="C41" i="4"/>
  <c r="C39" i="4"/>
  <c r="C38" i="4"/>
  <c r="C37" i="4"/>
  <c r="C36" i="4"/>
  <c r="C35" i="4"/>
  <c r="C34" i="4"/>
  <c r="C33" i="4"/>
  <c r="C31" i="4"/>
  <c r="C30" i="4"/>
  <c r="C29" i="4"/>
  <c r="C28" i="4"/>
  <c r="C27" i="4"/>
  <c r="C25" i="4"/>
  <c r="C24" i="4"/>
  <c r="C23" i="4"/>
  <c r="C22" i="4"/>
  <c r="C21" i="4"/>
  <c r="C20" i="4"/>
  <c r="C19" i="4"/>
  <c r="C17" i="4"/>
  <c r="C16" i="4"/>
  <c r="C13" i="4"/>
  <c r="C11" i="4"/>
  <c r="C9" i="4"/>
  <c r="C7" i="4"/>
  <c r="C5" i="4"/>
  <c r="C3" i="4"/>
  <c r="B43" i="3"/>
  <c r="B42" i="3"/>
  <c r="B41" i="3"/>
  <c r="A42" i="3"/>
  <c r="A43" i="3"/>
  <c r="A41" i="3"/>
  <c r="B34" i="3"/>
  <c r="B35" i="3"/>
  <c r="B36" i="3"/>
  <c r="B37" i="3"/>
  <c r="B38" i="3"/>
  <c r="B39" i="3"/>
  <c r="B33" i="3"/>
  <c r="A35" i="3"/>
  <c r="A36" i="3"/>
  <c r="A37" i="3"/>
  <c r="A38" i="3"/>
  <c r="A39" i="3"/>
  <c r="A34" i="3"/>
  <c r="A33" i="3"/>
  <c r="B31" i="3"/>
  <c r="B28" i="3"/>
  <c r="B29" i="3"/>
  <c r="B30" i="3"/>
  <c r="B27" i="3"/>
  <c r="A28" i="3"/>
  <c r="A29" i="3"/>
  <c r="A30" i="3"/>
  <c r="A31" i="3"/>
  <c r="A27" i="3"/>
  <c r="B25" i="3"/>
  <c r="B24" i="3"/>
  <c r="B23" i="3"/>
  <c r="B22" i="3"/>
  <c r="B21" i="3"/>
  <c r="B20" i="3"/>
  <c r="B19" i="3"/>
  <c r="A25" i="3"/>
  <c r="A24" i="3"/>
  <c r="A23" i="3"/>
  <c r="A22" i="3"/>
  <c r="A21" i="3"/>
  <c r="A20" i="3"/>
  <c r="A19" i="3"/>
  <c r="A17" i="3"/>
  <c r="A16" i="3"/>
  <c r="B17" i="3"/>
  <c r="B16" i="3"/>
  <c r="B5" i="3"/>
  <c r="B7" i="3"/>
  <c r="B9" i="3"/>
  <c r="B11" i="3"/>
  <c r="B13" i="3"/>
  <c r="B3" i="3"/>
  <c r="A5" i="3"/>
  <c r="A6" i="3"/>
  <c r="A7" i="3"/>
  <c r="A8" i="3"/>
  <c r="A9" i="3"/>
  <c r="A10" i="3"/>
  <c r="A11" i="3"/>
  <c r="A12" i="3"/>
  <c r="A13" i="3"/>
  <c r="A14" i="3"/>
  <c r="A4" i="3"/>
  <c r="A3" i="3"/>
  <c r="A1" i="3"/>
  <c r="A9" i="6" s="1"/>
  <c r="C43" i="3"/>
  <c r="C42" i="3"/>
  <c r="C41" i="3"/>
  <c r="C39" i="3"/>
  <c r="C38" i="3"/>
  <c r="C37" i="3"/>
  <c r="C36" i="3"/>
  <c r="C35" i="3"/>
  <c r="C34" i="3"/>
  <c r="C33" i="3"/>
  <c r="C31" i="3"/>
  <c r="C30" i="3"/>
  <c r="C29" i="3"/>
  <c r="C28" i="3"/>
  <c r="C27" i="3"/>
  <c r="C25" i="3"/>
  <c r="C24" i="3"/>
  <c r="C23" i="3"/>
  <c r="C22" i="3"/>
  <c r="C21" i="3"/>
  <c r="C20" i="3"/>
  <c r="C19" i="3"/>
  <c r="C17" i="3"/>
  <c r="C16" i="3"/>
  <c r="C13" i="3"/>
  <c r="C11" i="3"/>
  <c r="C9" i="3"/>
  <c r="C7" i="3"/>
  <c r="C5" i="3"/>
  <c r="C3" i="3"/>
  <c r="A1" i="1"/>
  <c r="A7" i="6" s="1"/>
  <c r="B42" i="2"/>
  <c r="B43" i="2"/>
  <c r="B41" i="2"/>
  <c r="A42" i="2"/>
  <c r="A43" i="2"/>
  <c r="A41" i="2"/>
  <c r="B34" i="2"/>
  <c r="B35" i="2"/>
  <c r="B36" i="2"/>
  <c r="B37" i="2"/>
  <c r="B38" i="2"/>
  <c r="B39" i="2"/>
  <c r="B33" i="2"/>
  <c r="A34" i="2"/>
  <c r="A35" i="2"/>
  <c r="A36" i="2"/>
  <c r="A37" i="2"/>
  <c r="A38" i="2"/>
  <c r="A39" i="2"/>
  <c r="A33" i="2"/>
  <c r="B28" i="2"/>
  <c r="B29" i="2"/>
  <c r="B30" i="2"/>
  <c r="B31" i="2"/>
  <c r="B27" i="2"/>
  <c r="A28" i="2"/>
  <c r="A29" i="2"/>
  <c r="A30" i="2"/>
  <c r="A31" i="2"/>
  <c r="A27" i="2"/>
  <c r="B25" i="2"/>
  <c r="B24" i="2"/>
  <c r="B23" i="2"/>
  <c r="B22" i="2"/>
  <c r="B21" i="2"/>
  <c r="B20" i="2"/>
  <c r="B19" i="2"/>
  <c r="B17" i="2"/>
  <c r="B16" i="2"/>
  <c r="A25" i="2"/>
  <c r="A24" i="2"/>
  <c r="A23" i="2"/>
  <c r="A22" i="2"/>
  <c r="A21" i="2"/>
  <c r="A20" i="2"/>
  <c r="A19" i="2"/>
  <c r="A17" i="2"/>
  <c r="A16" i="2"/>
  <c r="A9" i="2"/>
  <c r="A10" i="2"/>
  <c r="A11" i="2"/>
  <c r="A12" i="2"/>
  <c r="A13" i="2"/>
  <c r="A14" i="2"/>
  <c r="B7" i="2"/>
  <c r="B9" i="2"/>
  <c r="B11" i="2"/>
  <c r="B13" i="2"/>
  <c r="A8" i="2"/>
  <c r="A7" i="2"/>
  <c r="B5" i="2"/>
  <c r="A6" i="2"/>
  <c r="A5" i="2"/>
  <c r="B3" i="2"/>
  <c r="A4" i="2"/>
  <c r="A3" i="2"/>
  <c r="A1" i="2"/>
  <c r="C43" i="2"/>
  <c r="C42" i="2"/>
  <c r="C41" i="2"/>
  <c r="C39" i="2"/>
  <c r="C38" i="2"/>
  <c r="C37" i="2"/>
  <c r="C36" i="2"/>
  <c r="C35" i="2"/>
  <c r="C34" i="2"/>
  <c r="C33" i="2"/>
  <c r="C31" i="2"/>
  <c r="C30" i="2"/>
  <c r="C29" i="2"/>
  <c r="C28" i="2"/>
  <c r="C27" i="2"/>
  <c r="C25" i="2"/>
  <c r="C24" i="2"/>
  <c r="C23" i="2"/>
  <c r="C22" i="2"/>
  <c r="C21" i="2"/>
  <c r="C20" i="2"/>
  <c r="C19" i="2"/>
  <c r="C17" i="2"/>
  <c r="C16" i="2"/>
  <c r="C13" i="2"/>
  <c r="C11" i="2"/>
  <c r="C9" i="2"/>
  <c r="C7" i="2"/>
  <c r="C5" i="2"/>
  <c r="C3" i="2"/>
  <c r="A35" i="1"/>
  <c r="B35" i="1"/>
  <c r="C35" i="1"/>
  <c r="A30" i="1"/>
  <c r="B30" i="1"/>
  <c r="C30" i="1"/>
  <c r="B19" i="1"/>
  <c r="C19" i="1"/>
  <c r="A19" i="1"/>
  <c r="A20" i="1"/>
  <c r="B20" i="1"/>
  <c r="C20" i="1"/>
  <c r="A9" i="1"/>
  <c r="A11" i="1"/>
  <c r="B11" i="1"/>
  <c r="A12" i="1"/>
  <c r="C11" i="1"/>
  <c r="C41" i="1"/>
  <c r="C1" i="6"/>
  <c r="A17" i="6" s="1"/>
  <c r="D1" i="6"/>
  <c r="A18" i="6" s="1"/>
  <c r="E1" i="6"/>
  <c r="A19" i="6"/>
  <c r="F1" i="6"/>
  <c r="A20" i="6" s="1"/>
  <c r="G1" i="6"/>
  <c r="A21" i="6" s="1"/>
  <c r="H1" i="6"/>
  <c r="A22" i="6" s="1"/>
  <c r="I1" i="6"/>
  <c r="A23" i="6"/>
  <c r="J1" i="6"/>
  <c r="A24" i="6" s="1"/>
  <c r="K1" i="6"/>
  <c r="A25" i="6" s="1"/>
  <c r="L1" i="6"/>
  <c r="A26" i="6" s="1"/>
  <c r="M1" i="6"/>
  <c r="A27" i="6"/>
  <c r="N1" i="6"/>
  <c r="A28" i="6" s="1"/>
  <c r="O1" i="6"/>
  <c r="A29" i="6" s="1"/>
  <c r="P1" i="6"/>
  <c r="A30" i="6" s="1"/>
  <c r="Q1" i="6"/>
  <c r="A31" i="6"/>
  <c r="R1" i="6"/>
  <c r="A32" i="6" s="1"/>
  <c r="S1" i="6"/>
  <c r="A33" i="6" s="1"/>
  <c r="T1" i="6"/>
  <c r="A34" i="6" s="1"/>
  <c r="U1" i="6"/>
  <c r="A35" i="6"/>
  <c r="V1" i="6"/>
  <c r="A36" i="6" s="1"/>
  <c r="W1" i="6"/>
  <c r="A37" i="6" s="1"/>
  <c r="X1" i="6"/>
  <c r="A38" i="6" s="1"/>
  <c r="Y1" i="6"/>
  <c r="A39" i="6"/>
  <c r="Z1" i="6"/>
  <c r="A40" i="6" s="1"/>
  <c r="AA1" i="6"/>
  <c r="A41" i="6" s="1"/>
  <c r="AB1" i="6"/>
  <c r="A42" i="6" s="1"/>
  <c r="AC1" i="6"/>
  <c r="A43" i="6"/>
  <c r="AD1" i="6"/>
  <c r="A44" i="6" s="1"/>
  <c r="AE1" i="6"/>
  <c r="A45" i="6" s="1"/>
  <c r="AF1" i="6"/>
  <c r="A46" i="6" s="1"/>
  <c r="AG1" i="6"/>
  <c r="A47" i="6"/>
  <c r="AH1" i="6"/>
  <c r="A48" i="6" s="1"/>
  <c r="AI1" i="6"/>
  <c r="A49" i="6" s="1"/>
  <c r="AJ1" i="6"/>
  <c r="A50" i="6" s="1"/>
  <c r="AK1" i="6"/>
  <c r="A51" i="6"/>
  <c r="AL1" i="6"/>
  <c r="A52" i="6" s="1"/>
  <c r="AM1" i="6"/>
  <c r="A53" i="6" s="1"/>
  <c r="AN1" i="6"/>
  <c r="A54" i="6" s="1"/>
  <c r="AO1" i="6"/>
  <c r="A55" i="6"/>
  <c r="AP1" i="6"/>
  <c r="A56" i="6" s="1"/>
  <c r="B16" i="6"/>
  <c r="A2" i="1"/>
  <c r="B7" i="6" s="1"/>
  <c r="A3" i="1"/>
  <c r="B3" i="1"/>
  <c r="C3" i="1"/>
  <c r="A4" i="1"/>
  <c r="A5" i="1"/>
  <c r="B5" i="1"/>
  <c r="C5" i="1"/>
  <c r="A6" i="1"/>
  <c r="A7" i="1"/>
  <c r="B7" i="1"/>
  <c r="C7" i="1"/>
  <c r="A8" i="1"/>
  <c r="B9" i="1"/>
  <c r="C9" i="1"/>
  <c r="A10" i="1"/>
  <c r="A13" i="1"/>
  <c r="B13" i="1"/>
  <c r="C13" i="1"/>
  <c r="A14" i="1"/>
  <c r="A16" i="1"/>
  <c r="B16" i="1"/>
  <c r="C16" i="1"/>
  <c r="A17" i="1"/>
  <c r="B17" i="1"/>
  <c r="C17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7" i="1"/>
  <c r="B27" i="1"/>
  <c r="C27" i="1"/>
  <c r="A28" i="1"/>
  <c r="B28" i="1"/>
  <c r="C28" i="1"/>
  <c r="A29" i="1"/>
  <c r="B29" i="1"/>
  <c r="C29" i="1"/>
  <c r="A31" i="1"/>
  <c r="B31" i="1"/>
  <c r="C31" i="1"/>
  <c r="A33" i="1"/>
  <c r="B33" i="1"/>
  <c r="C33" i="1"/>
  <c r="A34" i="1"/>
  <c r="B34" i="1"/>
  <c r="C34" i="1"/>
  <c r="A36" i="1"/>
  <c r="B36" i="1"/>
  <c r="C36" i="1"/>
  <c r="A37" i="1"/>
  <c r="B37" i="1"/>
  <c r="C37" i="1"/>
  <c r="A38" i="1"/>
  <c r="B38" i="1"/>
  <c r="C38" i="1"/>
  <c r="A39" i="1"/>
  <c r="B39" i="1"/>
  <c r="C39" i="1"/>
  <c r="A41" i="1"/>
  <c r="B41" i="1"/>
  <c r="A42" i="1"/>
  <c r="B42" i="1"/>
  <c r="C42" i="1"/>
  <c r="A43" i="1"/>
  <c r="B43" i="1"/>
  <c r="C43" i="1"/>
  <c r="C45" i="5"/>
  <c r="A2" i="3"/>
  <c r="A2" i="4"/>
  <c r="B10" i="6" s="1"/>
  <c r="A2" i="5"/>
  <c r="B11" i="6" s="1"/>
  <c r="A2" i="9"/>
  <c r="A2" i="8"/>
  <c r="B12" i="6" s="1"/>
  <c r="R46" i="2" l="1"/>
  <c r="R46" i="1"/>
  <c r="R46" i="8"/>
  <c r="R46" i="9"/>
  <c r="R46" i="3"/>
  <c r="R46" i="4"/>
  <c r="R46" i="5"/>
  <c r="C45" i="8"/>
  <c r="C45" i="1"/>
  <c r="C45" i="2"/>
  <c r="C45" i="9"/>
  <c r="C45" i="3"/>
  <c r="C45" i="4"/>
  <c r="B8" i="6"/>
  <c r="A8" i="6"/>
  <c r="AK44" i="4"/>
  <c r="AJ10" i="6" s="1"/>
  <c r="P44" i="8"/>
  <c r="O12" i="6" s="1"/>
  <c r="AF44" i="9"/>
  <c r="AE13" i="6" s="1"/>
  <c r="Q44" i="1"/>
  <c r="D44" i="3"/>
  <c r="C9" i="6" s="1"/>
  <c r="P44" i="5"/>
  <c r="O11" i="6" s="1"/>
  <c r="AK44" i="9"/>
  <c r="AJ13" i="6" s="1"/>
  <c r="AM44" i="4"/>
  <c r="AL10" i="6" s="1"/>
  <c r="AH44" i="1"/>
  <c r="K44" i="2"/>
  <c r="J8" i="6" s="1"/>
  <c r="L44" i="3"/>
  <c r="K9" i="6" s="1"/>
  <c r="I44" i="2"/>
  <c r="H8" i="6" s="1"/>
  <c r="AJ44" i="2"/>
  <c r="AI8" i="6" s="1"/>
  <c r="J44" i="9"/>
  <c r="I13" i="6" s="1"/>
  <c r="P44" i="4"/>
  <c r="O10" i="6" s="1"/>
  <c r="U44" i="1"/>
  <c r="AF44" i="1"/>
  <c r="B13" i="6"/>
  <c r="AP44" i="2"/>
  <c r="AO8" i="6" s="1"/>
  <c r="G44" i="2"/>
  <c r="F8" i="6" s="1"/>
  <c r="V44" i="3"/>
  <c r="U9" i="6" s="1"/>
  <c r="G44" i="3"/>
  <c r="F9" i="6" s="1"/>
  <c r="AJ44" i="4"/>
  <c r="AI10" i="6" s="1"/>
  <c r="M44" i="5"/>
  <c r="L11" i="6" s="1"/>
  <c r="AG44" i="8"/>
  <c r="AF12" i="6" s="1"/>
  <c r="L44" i="9"/>
  <c r="K13" i="6" s="1"/>
  <c r="S44" i="4"/>
  <c r="R10" i="6" s="1"/>
  <c r="AI44" i="1"/>
  <c r="AK44" i="2"/>
  <c r="AJ8" i="6" s="1"/>
  <c r="S44" i="2"/>
  <c r="R8" i="6" s="1"/>
  <c r="AL44" i="3"/>
  <c r="AK9" i="6" s="1"/>
  <c r="AQ44" i="1"/>
  <c r="E44" i="2"/>
  <c r="D8" i="6" s="1"/>
  <c r="AQ44" i="5"/>
  <c r="AP11" i="6" s="1"/>
  <c r="G44" i="5"/>
  <c r="F11" i="6" s="1"/>
  <c r="W44" i="1"/>
  <c r="AF44" i="8"/>
  <c r="AE12" i="6" s="1"/>
  <c r="H44" i="1"/>
  <c r="X44" i="1"/>
  <c r="AN44" i="3"/>
  <c r="AM9" i="6" s="1"/>
  <c r="B9" i="6"/>
  <c r="AD44" i="5"/>
  <c r="AC11" i="6" s="1"/>
  <c r="F44" i="2"/>
  <c r="E8" i="6" s="1"/>
  <c r="AA44" i="8"/>
  <c r="Z12" i="6" s="1"/>
  <c r="W44" i="2"/>
  <c r="V8" i="6" s="1"/>
  <c r="R44" i="9"/>
  <c r="Q13" i="6" s="1"/>
  <c r="O44" i="8"/>
  <c r="N12" i="6" s="1"/>
  <c r="K44" i="4"/>
  <c r="J10" i="6" s="1"/>
  <c r="Q44" i="3"/>
  <c r="P9" i="6" s="1"/>
  <c r="AF44" i="3"/>
  <c r="AE9" i="6" s="1"/>
  <c r="F44" i="3"/>
  <c r="E9" i="6" s="1"/>
  <c r="AJ44" i="3"/>
  <c r="AI9" i="6" s="1"/>
  <c r="AG44" i="3"/>
  <c r="AF9" i="6" s="1"/>
  <c r="AK44" i="3"/>
  <c r="AJ9" i="6" s="1"/>
  <c r="AP44" i="3"/>
  <c r="AO9" i="6" s="1"/>
  <c r="S44" i="3"/>
  <c r="R9" i="6" s="1"/>
  <c r="AA44" i="3"/>
  <c r="Z9" i="6" s="1"/>
  <c r="Z44" i="3"/>
  <c r="Y9" i="6" s="1"/>
  <c r="P44" i="3"/>
  <c r="O9" i="6" s="1"/>
  <c r="AB44" i="3"/>
  <c r="AA9" i="6" s="1"/>
  <c r="AE44" i="3"/>
  <c r="AD9" i="6" s="1"/>
  <c r="R44" i="3"/>
  <c r="Q9" i="6" s="1"/>
  <c r="U44" i="3"/>
  <c r="T9" i="6" s="1"/>
  <c r="E44" i="3"/>
  <c r="D9" i="6" s="1"/>
  <c r="O44" i="3"/>
  <c r="N9" i="6" s="1"/>
  <c r="M44" i="3"/>
  <c r="L9" i="6" s="1"/>
  <c r="AI44" i="3"/>
  <c r="AH9" i="6" s="1"/>
  <c r="J44" i="3"/>
  <c r="I9" i="6" s="1"/>
  <c r="W44" i="3"/>
  <c r="V9" i="6" s="1"/>
  <c r="K44" i="3"/>
  <c r="J9" i="6" s="1"/>
  <c r="AO44" i="3"/>
  <c r="AN9" i="6" s="1"/>
  <c r="AQ44" i="3"/>
  <c r="AP9" i="6" s="1"/>
  <c r="H44" i="3"/>
  <c r="G9" i="6" s="1"/>
  <c r="N44" i="3"/>
  <c r="M9" i="6" s="1"/>
  <c r="Y44" i="3"/>
  <c r="X9" i="6" s="1"/>
  <c r="I44" i="3"/>
  <c r="H9" i="6" s="1"/>
  <c r="AH44" i="3"/>
  <c r="AG9" i="6" s="1"/>
  <c r="E44" i="5"/>
  <c r="D11" i="6" s="1"/>
  <c r="AN44" i="5"/>
  <c r="AM11" i="6" s="1"/>
  <c r="Q44" i="5"/>
  <c r="P11" i="6" s="1"/>
  <c r="AL44" i="5"/>
  <c r="AK11" i="6" s="1"/>
  <c r="AM44" i="5"/>
  <c r="AL11" i="6" s="1"/>
  <c r="AP44" i="5"/>
  <c r="AO11" i="6" s="1"/>
  <c r="Y44" i="5"/>
  <c r="X11" i="6" s="1"/>
  <c r="AI44" i="5"/>
  <c r="AH11" i="6" s="1"/>
  <c r="AA44" i="5"/>
  <c r="Z11" i="6" s="1"/>
  <c r="H44" i="5"/>
  <c r="G11" i="6" s="1"/>
  <c r="R44" i="5"/>
  <c r="Q11" i="6" s="1"/>
  <c r="X44" i="5"/>
  <c r="W11" i="6" s="1"/>
  <c r="W44" i="5"/>
  <c r="V11" i="6" s="1"/>
  <c r="T44" i="5"/>
  <c r="S11" i="6" s="1"/>
  <c r="U44" i="5"/>
  <c r="T11" i="6" s="1"/>
  <c r="J44" i="5"/>
  <c r="I11" i="6" s="1"/>
  <c r="AO44" i="5"/>
  <c r="AN11" i="6" s="1"/>
  <c r="Z44" i="5"/>
  <c r="Y11" i="6" s="1"/>
  <c r="AH44" i="5"/>
  <c r="AG11" i="6" s="1"/>
  <c r="F44" i="5"/>
  <c r="E11" i="6" s="1"/>
  <c r="O44" i="5"/>
  <c r="N11" i="6" s="1"/>
  <c r="AF44" i="5"/>
  <c r="AE11" i="6" s="1"/>
  <c r="AC44" i="5"/>
  <c r="AB11" i="6" s="1"/>
  <c r="S44" i="5"/>
  <c r="R11" i="6" s="1"/>
  <c r="AG44" i="5"/>
  <c r="AF11" i="6" s="1"/>
  <c r="D44" i="5"/>
  <c r="C11" i="6" s="1"/>
  <c r="AJ44" i="5"/>
  <c r="AI11" i="6" s="1"/>
  <c r="AE44" i="5"/>
  <c r="AD11" i="6" s="1"/>
  <c r="I44" i="5"/>
  <c r="H11" i="6" s="1"/>
  <c r="AB44" i="5"/>
  <c r="AA11" i="6" s="1"/>
  <c r="AE44" i="8"/>
  <c r="AD12" i="6" s="1"/>
  <c r="AQ44" i="8"/>
  <c r="AP12" i="6" s="1"/>
  <c r="AO44" i="8"/>
  <c r="AN12" i="6" s="1"/>
  <c r="AM44" i="8"/>
  <c r="AL12" i="6" s="1"/>
  <c r="V44" i="8"/>
  <c r="U12" i="6" s="1"/>
  <c r="AC44" i="8"/>
  <c r="AB12" i="6" s="1"/>
  <c r="W44" i="8"/>
  <c r="V12" i="6" s="1"/>
  <c r="U44" i="8"/>
  <c r="T12" i="6" s="1"/>
  <c r="AP44" i="8"/>
  <c r="AO12" i="6" s="1"/>
  <c r="S44" i="8"/>
  <c r="R12" i="6" s="1"/>
  <c r="K44" i="8"/>
  <c r="J12" i="6" s="1"/>
  <c r="X44" i="8"/>
  <c r="W12" i="6" s="1"/>
  <c r="L44" i="8"/>
  <c r="K12" i="6" s="1"/>
  <c r="J44" i="8"/>
  <c r="I12" i="6" s="1"/>
  <c r="AI44" i="8"/>
  <c r="AH12" i="6" s="1"/>
  <c r="AB44" i="8"/>
  <c r="AA12" i="6" s="1"/>
  <c r="AD44" i="8"/>
  <c r="AC12" i="6" s="1"/>
  <c r="R44" i="8"/>
  <c r="Q12" i="6" s="1"/>
  <c r="E44" i="8"/>
  <c r="D12" i="6" s="1"/>
  <c r="I44" i="8"/>
  <c r="H12" i="6" s="1"/>
  <c r="H44" i="8"/>
  <c r="G12" i="6" s="1"/>
  <c r="N44" i="8"/>
  <c r="M12" i="6" s="1"/>
  <c r="M44" i="8"/>
  <c r="L12" i="6" s="1"/>
  <c r="Z44" i="8"/>
  <c r="Y12" i="6" s="1"/>
  <c r="AL44" i="8"/>
  <c r="AK12" i="6" s="1"/>
  <c r="AK44" i="8"/>
  <c r="AJ12" i="6" s="1"/>
  <c r="AJ44" i="8"/>
  <c r="AI12" i="6" s="1"/>
  <c r="D44" i="8"/>
  <c r="C12" i="6" s="1"/>
  <c r="G44" i="8"/>
  <c r="F12" i="6" s="1"/>
  <c r="T44" i="8"/>
  <c r="S12" i="6" s="1"/>
  <c r="AE44" i="9"/>
  <c r="AD13" i="6" s="1"/>
  <c r="AG44" i="9"/>
  <c r="AF13" i="6" s="1"/>
  <c r="Z44" i="9"/>
  <c r="Y13" i="6" s="1"/>
  <c r="AO44" i="9"/>
  <c r="AN13" i="6" s="1"/>
  <c r="Y44" i="9"/>
  <c r="X13" i="6" s="1"/>
  <c r="S44" i="9"/>
  <c r="R13" i="6" s="1"/>
  <c r="D44" i="9"/>
  <c r="C13" i="6" s="1"/>
  <c r="E44" i="9"/>
  <c r="D13" i="6" s="1"/>
  <c r="AJ44" i="9"/>
  <c r="AI13" i="6" s="1"/>
  <c r="G44" i="9"/>
  <c r="F13" i="6" s="1"/>
  <c r="F44" i="9"/>
  <c r="E13" i="6" s="1"/>
  <c r="T44" i="9"/>
  <c r="S13" i="6" s="1"/>
  <c r="AP44" i="9"/>
  <c r="AO13" i="6" s="1"/>
  <c r="Q44" i="9"/>
  <c r="P13" i="6" s="1"/>
  <c r="AL44" i="9"/>
  <c r="AK13" i="6" s="1"/>
  <c r="O44" i="9"/>
  <c r="N13" i="6" s="1"/>
  <c r="AH44" i="9"/>
  <c r="AG13" i="6" s="1"/>
  <c r="AB44" i="9"/>
  <c r="AA13" i="6" s="1"/>
  <c r="AN44" i="9"/>
  <c r="AM13" i="6" s="1"/>
  <c r="I44" i="9"/>
  <c r="H13" i="6" s="1"/>
  <c r="AC44" i="9"/>
  <c r="AB13" i="6" s="1"/>
  <c r="K44" i="9"/>
  <c r="J13" i="6" s="1"/>
  <c r="AM44" i="9"/>
  <c r="AL13" i="6" s="1"/>
  <c r="N44" i="9"/>
  <c r="M13" i="6" s="1"/>
  <c r="V44" i="9"/>
  <c r="U13" i="6" s="1"/>
  <c r="AQ44" i="9"/>
  <c r="AP13" i="6" s="1"/>
  <c r="W44" i="9"/>
  <c r="V13" i="6" s="1"/>
  <c r="M44" i="9"/>
  <c r="L13" i="6" s="1"/>
  <c r="P44" i="9"/>
  <c r="O13" i="6" s="1"/>
  <c r="AI44" i="9"/>
  <c r="AH13" i="6" s="1"/>
  <c r="AQ44" i="4"/>
  <c r="AP10" i="6" s="1"/>
  <c r="M44" i="4"/>
  <c r="L10" i="6" s="1"/>
  <c r="N44" i="5"/>
  <c r="M11" i="6" s="1"/>
  <c r="AH44" i="8"/>
  <c r="AG12" i="6" s="1"/>
  <c r="AA44" i="9"/>
  <c r="Z13" i="6" s="1"/>
  <c r="Q44" i="8"/>
  <c r="P12" i="6" s="1"/>
  <c r="L44" i="5"/>
  <c r="K11" i="6" s="1"/>
  <c r="G44" i="4"/>
  <c r="F10" i="6" s="1"/>
  <c r="L44" i="1"/>
  <c r="X44" i="3"/>
  <c r="W9" i="6" s="1"/>
  <c r="U44" i="9"/>
  <c r="T13" i="6" s="1"/>
  <c r="V44" i="5"/>
  <c r="U11" i="6" s="1"/>
  <c r="T44" i="3"/>
  <c r="S9" i="6" s="1"/>
  <c r="AD44" i="3"/>
  <c r="AC9" i="6" s="1"/>
  <c r="AK44" i="5"/>
  <c r="AJ11" i="6" s="1"/>
  <c r="P44" i="2"/>
  <c r="O8" i="6" s="1"/>
  <c r="AN44" i="8"/>
  <c r="AM12" i="6" s="1"/>
  <c r="AE44" i="2"/>
  <c r="AD8" i="6" s="1"/>
  <c r="H44" i="9"/>
  <c r="G13" i="6" s="1"/>
  <c r="X44" i="2"/>
  <c r="W8" i="6" s="1"/>
  <c r="AH44" i="2"/>
  <c r="AG8" i="6" s="1"/>
  <c r="M44" i="2"/>
  <c r="L8" i="6" s="1"/>
  <c r="AF44" i="2"/>
  <c r="AE8" i="6" s="1"/>
  <c r="D44" i="2"/>
  <c r="C8" i="6" s="1"/>
  <c r="U44" i="2"/>
  <c r="T8" i="6" s="1"/>
  <c r="Z44" i="2"/>
  <c r="Y8" i="6" s="1"/>
  <c r="AM44" i="2"/>
  <c r="AL8" i="6" s="1"/>
  <c r="J44" i="2"/>
  <c r="I8" i="6" s="1"/>
  <c r="AD44" i="2"/>
  <c r="AC8" i="6" s="1"/>
  <c r="N44" i="2"/>
  <c r="M8" i="6" s="1"/>
  <c r="AQ44" i="2"/>
  <c r="AP8" i="6" s="1"/>
  <c r="AI44" i="2"/>
  <c r="AH8" i="6" s="1"/>
  <c r="AN44" i="2"/>
  <c r="AM8" i="6" s="1"/>
  <c r="L44" i="2"/>
  <c r="K8" i="6" s="1"/>
  <c r="AL44" i="2"/>
  <c r="AK8" i="6" s="1"/>
  <c r="O44" i="2"/>
  <c r="N8" i="6" s="1"/>
  <c r="AB44" i="2"/>
  <c r="AA8" i="6" s="1"/>
  <c r="H44" i="2"/>
  <c r="G8" i="6" s="1"/>
  <c r="AA44" i="2"/>
  <c r="Z8" i="6" s="1"/>
  <c r="Q44" i="2"/>
  <c r="P8" i="6" s="1"/>
  <c r="R44" i="2"/>
  <c r="Q8" i="6" s="1"/>
  <c r="Y44" i="2"/>
  <c r="X8" i="6" s="1"/>
  <c r="AO44" i="2"/>
  <c r="AN8" i="6" s="1"/>
  <c r="AC44" i="2"/>
  <c r="AB8" i="6" s="1"/>
  <c r="V44" i="2"/>
  <c r="U8" i="6" s="1"/>
  <c r="T44" i="2"/>
  <c r="S8" i="6" s="1"/>
  <c r="AG44" i="2"/>
  <c r="AF8" i="6" s="1"/>
  <c r="X44" i="9"/>
  <c r="W13" i="6" s="1"/>
  <c r="AD44" i="9"/>
  <c r="AC13" i="6" s="1"/>
  <c r="F44" i="8"/>
  <c r="E12" i="6" s="1"/>
  <c r="O44" i="4"/>
  <c r="N10" i="6" s="1"/>
  <c r="W44" i="4"/>
  <c r="V10" i="6" s="1"/>
  <c r="AA44" i="4"/>
  <c r="Z10" i="6" s="1"/>
  <c r="AC44" i="4"/>
  <c r="AB10" i="6" s="1"/>
  <c r="AD44" i="4"/>
  <c r="AC10" i="6" s="1"/>
  <c r="Y44" i="4"/>
  <c r="X10" i="6" s="1"/>
  <c r="V44" i="4"/>
  <c r="U10" i="6" s="1"/>
  <c r="U44" i="4"/>
  <c r="T10" i="6" s="1"/>
  <c r="AL44" i="4"/>
  <c r="AK10" i="6" s="1"/>
  <c r="AH44" i="4"/>
  <c r="AG10" i="6" s="1"/>
  <c r="D44" i="4"/>
  <c r="C10" i="6" s="1"/>
  <c r="Z44" i="4"/>
  <c r="Y10" i="6" s="1"/>
  <c r="H44" i="4"/>
  <c r="G10" i="6" s="1"/>
  <c r="I44" i="4"/>
  <c r="H10" i="6" s="1"/>
  <c r="AP44" i="4"/>
  <c r="AO10" i="6" s="1"/>
  <c r="AN44" i="4"/>
  <c r="AM10" i="6" s="1"/>
  <c r="T44" i="4"/>
  <c r="S10" i="6" s="1"/>
  <c r="L44" i="4"/>
  <c r="K10" i="6" s="1"/>
  <c r="AB44" i="4"/>
  <c r="AA10" i="6" s="1"/>
  <c r="AI44" i="4"/>
  <c r="AH10" i="6" s="1"/>
  <c r="AG44" i="4"/>
  <c r="AF10" i="6" s="1"/>
  <c r="E44" i="4"/>
  <c r="D10" i="6" s="1"/>
  <c r="AO44" i="4"/>
  <c r="AN10" i="6" s="1"/>
  <c r="AE44" i="4"/>
  <c r="AD10" i="6" s="1"/>
  <c r="Q44" i="4"/>
  <c r="P10" i="6" s="1"/>
  <c r="N44" i="4"/>
  <c r="M10" i="6" s="1"/>
  <c r="R44" i="4"/>
  <c r="Q10" i="6" s="1"/>
  <c r="AF44" i="4"/>
  <c r="AE10" i="6" s="1"/>
  <c r="F44" i="4"/>
  <c r="E10" i="6" s="1"/>
  <c r="X44" i="4"/>
  <c r="W10" i="6" s="1"/>
  <c r="K44" i="5"/>
  <c r="J11" i="6" s="1"/>
  <c r="J44" i="4"/>
  <c r="I10" i="6" s="1"/>
  <c r="AC44" i="3"/>
  <c r="AB9" i="6" s="1"/>
  <c r="AM44" i="3"/>
  <c r="AL9" i="6" s="1"/>
  <c r="Y44" i="8"/>
  <c r="X12" i="6" s="1"/>
  <c r="R44" i="1"/>
  <c r="AG44" i="1"/>
  <c r="T44" i="1"/>
  <c r="AA44" i="1"/>
  <c r="AC44" i="1"/>
  <c r="AN44" i="1"/>
  <c r="G44" i="1"/>
  <c r="O44" i="1"/>
  <c r="AJ44" i="1"/>
  <c r="N44" i="1"/>
  <c r="Z44" i="1"/>
  <c r="AO44" i="1"/>
  <c r="K44" i="1"/>
  <c r="J44" i="1"/>
  <c r="AP44" i="1"/>
  <c r="P44" i="1"/>
  <c r="I44" i="1"/>
  <c r="AK44" i="1"/>
  <c r="D44" i="1"/>
  <c r="M44" i="1"/>
  <c r="E44" i="1"/>
  <c r="AD44" i="1"/>
  <c r="AL44" i="1"/>
  <c r="F44" i="1"/>
  <c r="S44" i="1"/>
  <c r="AB44" i="1"/>
  <c r="V44" i="1"/>
  <c r="AE44" i="1"/>
  <c r="AM44" i="1"/>
  <c r="Y44" i="1"/>
  <c r="X7" i="6" l="1"/>
  <c r="X3" i="6"/>
  <c r="AC7" i="6"/>
  <c r="AC3" i="6"/>
  <c r="I3" i="6"/>
  <c r="B23" i="6" s="1"/>
  <c r="D23" i="6" s="1"/>
  <c r="I7" i="6"/>
  <c r="AM3" i="6"/>
  <c r="B53" i="6" s="1"/>
  <c r="D53" i="6" s="1"/>
  <c r="AM7" i="6"/>
  <c r="AL3" i="6"/>
  <c r="AL7" i="6"/>
  <c r="D3" i="6"/>
  <c r="D7" i="6"/>
  <c r="J7" i="6"/>
  <c r="J3" i="6"/>
  <c r="B24" i="6" s="1"/>
  <c r="D24" i="6" s="1"/>
  <c r="AB3" i="6"/>
  <c r="B42" i="6" s="1"/>
  <c r="D42" i="6" s="1"/>
  <c r="AB7" i="6"/>
  <c r="AE7" i="6"/>
  <c r="AE3" i="6"/>
  <c r="AG3" i="6"/>
  <c r="AG7" i="6"/>
  <c r="AD3" i="6"/>
  <c r="B44" i="6" s="1"/>
  <c r="D44" i="6" s="1"/>
  <c r="AD7" i="6"/>
  <c r="L3" i="6"/>
  <c r="B26" i="6" s="1"/>
  <c r="D26" i="6" s="1"/>
  <c r="L7" i="6"/>
  <c r="AN3" i="6"/>
  <c r="B54" i="6" s="1"/>
  <c r="D54" i="6" s="1"/>
  <c r="AN7" i="6"/>
  <c r="Z7" i="6"/>
  <c r="Z3" i="6"/>
  <c r="K7" i="6"/>
  <c r="K3" i="6"/>
  <c r="B25" i="6" s="1"/>
  <c r="D25" i="6" s="1"/>
  <c r="AP7" i="6"/>
  <c r="AP3" i="6"/>
  <c r="B56" i="6" s="1"/>
  <c r="D56" i="6" s="1"/>
  <c r="T3" i="6"/>
  <c r="B34" i="6" s="1"/>
  <c r="D34" i="6" s="1"/>
  <c r="T7" i="6"/>
  <c r="U3" i="6"/>
  <c r="B35" i="6" s="1"/>
  <c r="D35" i="6" s="1"/>
  <c r="U7" i="6"/>
  <c r="C7" i="6"/>
  <c r="C3" i="6"/>
  <c r="Y3" i="6"/>
  <c r="B39" i="6" s="1"/>
  <c r="D39" i="6" s="1"/>
  <c r="Y7" i="6"/>
  <c r="S7" i="6"/>
  <c r="S3" i="6"/>
  <c r="W3" i="6"/>
  <c r="B37" i="6" s="1"/>
  <c r="D37" i="6" s="1"/>
  <c r="W7" i="6"/>
  <c r="AA7" i="6"/>
  <c r="AA3" i="6"/>
  <c r="B41" i="6" s="1"/>
  <c r="D41" i="6" s="1"/>
  <c r="AJ3" i="6"/>
  <c r="B50" i="6" s="1"/>
  <c r="D50" i="6" s="1"/>
  <c r="AJ7" i="6"/>
  <c r="M3" i="6"/>
  <c r="B27" i="6" s="1"/>
  <c r="D27" i="6" s="1"/>
  <c r="M7" i="6"/>
  <c r="AF7" i="6"/>
  <c r="AF3" i="6"/>
  <c r="B46" i="6" s="1"/>
  <c r="D46" i="6" s="1"/>
  <c r="G3" i="6"/>
  <c r="B21" i="6" s="1"/>
  <c r="D21" i="6" s="1"/>
  <c r="G7" i="6"/>
  <c r="R7" i="6"/>
  <c r="R3" i="6"/>
  <c r="B32" i="6" s="1"/>
  <c r="D32" i="6" s="1"/>
  <c r="H3" i="6"/>
  <c r="B22" i="6" s="1"/>
  <c r="D22" i="6" s="1"/>
  <c r="H7" i="6"/>
  <c r="AI7" i="6"/>
  <c r="AI3" i="6"/>
  <c r="B49" i="6" s="1"/>
  <c r="D49" i="6" s="1"/>
  <c r="Q3" i="6"/>
  <c r="B31" i="6" s="1"/>
  <c r="D31" i="6" s="1"/>
  <c r="Q7" i="6"/>
  <c r="E3" i="6"/>
  <c r="B19" i="6" s="1"/>
  <c r="D19" i="6" s="1"/>
  <c r="E7" i="6"/>
  <c r="O3" i="6"/>
  <c r="B29" i="6" s="1"/>
  <c r="D29" i="6" s="1"/>
  <c r="O7" i="6"/>
  <c r="N3" i="6"/>
  <c r="B28" i="6" s="1"/>
  <c r="D28" i="6" s="1"/>
  <c r="N7" i="6"/>
  <c r="V3" i="6"/>
  <c r="B36" i="6" s="1"/>
  <c r="D36" i="6" s="1"/>
  <c r="V7" i="6"/>
  <c r="AH7" i="6"/>
  <c r="AH3" i="6"/>
  <c r="B48" i="6" s="1"/>
  <c r="D48" i="6" s="1"/>
  <c r="P3" i="6"/>
  <c r="B30" i="6" s="1"/>
  <c r="D30" i="6" s="1"/>
  <c r="P7" i="6"/>
  <c r="AK3" i="6"/>
  <c r="B51" i="6" s="1"/>
  <c r="D51" i="6" s="1"/>
  <c r="AK7" i="6"/>
  <c r="AO3" i="6"/>
  <c r="B55" i="6" s="1"/>
  <c r="D55" i="6" s="1"/>
  <c r="AO7" i="6"/>
  <c r="F3" i="6"/>
  <c r="B20" i="6" s="1"/>
  <c r="D20" i="6" s="1"/>
  <c r="F7" i="6"/>
  <c r="B46" i="2"/>
  <c r="B38" i="6"/>
  <c r="D38" i="6" s="1"/>
  <c r="B43" i="6"/>
  <c r="D43" i="6" s="1"/>
  <c r="B46" i="4"/>
  <c r="B52" i="6"/>
  <c r="D52" i="6" s="1"/>
  <c r="B18" i="6"/>
  <c r="D18" i="6" s="1"/>
  <c r="B47" i="6"/>
  <c r="D47" i="6" s="1"/>
  <c r="B46" i="9"/>
  <c r="B40" i="6"/>
  <c r="D40" i="6" s="1"/>
  <c r="B46" i="8"/>
  <c r="B46" i="1"/>
  <c r="B33" i="6"/>
  <c r="D33" i="6" s="1"/>
  <c r="B45" i="6"/>
  <c r="D45" i="6" s="1"/>
  <c r="B46" i="5"/>
  <c r="B46" i="3"/>
  <c r="AQ9" i="6" l="1"/>
  <c r="AQ11" i="6"/>
  <c r="AQ10" i="6"/>
  <c r="AQ13" i="6"/>
  <c r="AQ12" i="6"/>
  <c r="AQ7" i="6"/>
  <c r="B4" i="6"/>
  <c r="B17" i="6"/>
  <c r="D17" i="6" s="1"/>
  <c r="AQ8" i="6"/>
</calcChain>
</file>

<file path=xl/sharedStrings.xml><?xml version="1.0" encoding="utf-8"?>
<sst xmlns="http://schemas.openxmlformats.org/spreadsheetml/2006/main" count="685" uniqueCount="458">
  <si>
    <t>Цена</t>
  </si>
  <si>
    <t>Кол-во</t>
  </si>
  <si>
    <t>Салаты</t>
  </si>
  <si>
    <t>Супы</t>
  </si>
  <si>
    <t>Гарниры</t>
  </si>
  <si>
    <t>Сумма каждого заказа:</t>
  </si>
  <si>
    <t>Всего позиций</t>
  </si>
  <si>
    <t>Общая сумма за день:</t>
  </si>
  <si>
    <t>Сумма за неделю</t>
  </si>
  <si>
    <t>Общая сумма:</t>
  </si>
  <si>
    <t>Баланс</t>
  </si>
  <si>
    <t>Ф.И.О.</t>
  </si>
  <si>
    <t>Внесено</t>
  </si>
  <si>
    <t>Остаток</t>
  </si>
  <si>
    <t>понедельник</t>
  </si>
  <si>
    <t>вторник</t>
  </si>
  <si>
    <t>среда</t>
  </si>
  <si>
    <t>четверг</t>
  </si>
  <si>
    <t>пятница</t>
  </si>
  <si>
    <t>суббота</t>
  </si>
  <si>
    <t>воскресенье</t>
  </si>
  <si>
    <t>Воскресенье</t>
  </si>
  <si>
    <t>В комплекс входит: хлеб, салфетки, одноразовые столовые приборы</t>
  </si>
  <si>
    <t>цена</t>
  </si>
  <si>
    <t>Основные блюда</t>
  </si>
  <si>
    <t>Соуса</t>
  </si>
  <si>
    <t xml:space="preserve">Выход блюд: салат-120г, суп-300г, основное блюдо-75/100/120г, гарнир-150/200г </t>
  </si>
  <si>
    <t>Пищевая ценность</t>
  </si>
  <si>
    <t>Креветка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</si>
  <si>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16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</si>
  <si>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16"/>
        <color indexed="36"/>
        <rFont val="Calibri"/>
        <family val="2"/>
        <charset val="204"/>
      </rPr>
      <t>www.поесть-пора.рф</t>
    </r>
    <r>
      <rPr>
        <sz val="16"/>
        <rFont val="Calibri"/>
        <family val="2"/>
        <charset val="204"/>
      </rPr>
      <t xml:space="preserve"> Фотографии и описание блюд в нашей группе: </t>
    </r>
    <r>
      <rPr>
        <b/>
        <sz val="16"/>
        <color indexed="36"/>
        <rFont val="Calibri"/>
        <family val="2"/>
        <charset val="204"/>
      </rPr>
      <t>vk.com/porapoest</t>
    </r>
  </si>
  <si>
    <t>В файле Понедельник необходимо в верхних столбцах указать Фамилии сотрудников. В нижней части таблицы адрес доставки, название организации и контактный телефон, далее данные будут копироваться на всё неделю. В файле Сумма на неделю, будет подведён итог по каждому сотруднику. Если не хватает столбцов, чтобы внести нового сотрудника, просто раскройте скрытые столбцы.</t>
  </si>
  <si>
    <t>Сумма по обедам:</t>
  </si>
  <si>
    <t>Снежный краб</t>
  </si>
  <si>
    <r>
      <t xml:space="preserve">Бесплатная доставка по городу с 10-30 до 13-30. Время заказа с 10-00 до 16-00 на кануне следующего дня. </t>
    </r>
    <r>
      <rPr>
        <b/>
        <sz val="22"/>
        <color indexed="10"/>
        <rFont val="Calibri"/>
        <family val="2"/>
        <charset val="204"/>
      </rPr>
      <t>Корректировки с 8-00 до 9-00 (и ранее)</t>
    </r>
  </si>
  <si>
    <r>
      <t xml:space="preserve">Наш сайт:  </t>
    </r>
    <r>
      <rPr>
        <b/>
        <sz val="22"/>
        <color indexed="36"/>
        <rFont val="Calibri"/>
        <family val="2"/>
        <charset val="204"/>
      </rPr>
      <t>www.поесть-пора.рф</t>
    </r>
    <r>
      <rPr>
        <sz val="22"/>
        <rFont val="Calibri"/>
        <family val="2"/>
        <charset val="204"/>
      </rPr>
      <t xml:space="preserve"> Фотографии и описание блюд в нашей группе: </t>
    </r>
    <r>
      <rPr>
        <b/>
        <sz val="22"/>
        <color indexed="36"/>
        <rFont val="Calibri"/>
        <family val="2"/>
        <charset val="204"/>
      </rPr>
      <t>vk.com/porapoest</t>
    </r>
  </si>
  <si>
    <t>Значение белков, жиров, углеводов и калорийность указаны на 100г продукта</t>
  </si>
  <si>
    <r>
      <rPr>
        <b/>
        <i/>
        <sz val="15"/>
        <color indexed="30"/>
        <rFont val="Calibri"/>
        <family val="2"/>
        <charset val="204"/>
      </rPr>
      <t>В комплекс входят:</t>
    </r>
    <r>
      <rPr>
        <b/>
        <i/>
        <sz val="15"/>
        <color indexed="17"/>
        <rFont val="Calibri"/>
        <family val="2"/>
        <charset val="204"/>
      </rPr>
      <t xml:space="preserve"> </t>
    </r>
    <r>
      <rPr>
        <b/>
        <i/>
        <sz val="15"/>
        <color indexed="50"/>
        <rFont val="Calibri"/>
        <family val="2"/>
        <charset val="204"/>
      </rPr>
      <t>бамбуковые палочки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62"/>
        <rFont val="Calibri"/>
        <family val="2"/>
        <charset val="204"/>
      </rPr>
      <t>салфетки</t>
    </r>
    <r>
      <rPr>
        <b/>
        <i/>
        <sz val="15"/>
        <color indexed="17"/>
        <rFont val="Calibri"/>
        <family val="2"/>
        <charset val="204"/>
      </rPr>
      <t xml:space="preserve">, </t>
    </r>
    <r>
      <rPr>
        <b/>
        <i/>
        <sz val="15"/>
        <color indexed="53"/>
        <rFont val="Calibri"/>
        <family val="2"/>
        <charset val="204"/>
      </rPr>
      <t>соевый соус</t>
    </r>
    <r>
      <rPr>
        <b/>
        <i/>
        <sz val="15"/>
        <color indexed="17"/>
        <rFont val="Calibri"/>
        <family val="2"/>
        <charset val="204"/>
      </rPr>
      <t xml:space="preserve">, васаби, </t>
    </r>
    <r>
      <rPr>
        <b/>
        <i/>
        <sz val="15"/>
        <color indexed="10"/>
        <rFont val="Calibri"/>
        <family val="2"/>
        <charset val="204"/>
      </rPr>
      <t>маринованный имбирь</t>
    </r>
    <r>
      <rPr>
        <b/>
        <i/>
        <sz val="15"/>
        <color indexed="17"/>
        <rFont val="Calibri"/>
        <family val="2"/>
        <charset val="204"/>
      </rPr>
      <t>.</t>
    </r>
  </si>
  <si>
    <t>Время есть, пора поесть!!! (доставка вкусных роллов)</t>
  </si>
  <si>
    <t>Время есть, пора поесть!!! (доставка вкусных обедов)</t>
  </si>
  <si>
    <t>Имя сотрудника 1</t>
  </si>
  <si>
    <t>Имя сотрудника 2</t>
  </si>
  <si>
    <t>Имя сотрудника 3</t>
  </si>
  <si>
    <t>Имя сотрудника 4</t>
  </si>
  <si>
    <t>Имя сотрудника 5</t>
  </si>
  <si>
    <t>Имя сотрудника 6</t>
  </si>
  <si>
    <t>Имя сотрудника 7</t>
  </si>
  <si>
    <t>Имя сотрудника 8</t>
  </si>
  <si>
    <t>Имя сотрудника 9</t>
  </si>
  <si>
    <t>Имя сотрудника 10</t>
  </si>
  <si>
    <t>Имя сотрудника 11</t>
  </si>
  <si>
    <t>Имя сотрудника 12</t>
  </si>
  <si>
    <t>Имя сотрудника 13</t>
  </si>
  <si>
    <t>Имя сотрудника 14</t>
  </si>
  <si>
    <t>Имя сотрудника 15</t>
  </si>
  <si>
    <t>Имя сотрудника 16</t>
  </si>
  <si>
    <t>Имя сотрудника 17</t>
  </si>
  <si>
    <t>Имя сотрудника 18</t>
  </si>
  <si>
    <t>Имя сотрудника 19</t>
  </si>
  <si>
    <t>Имя сотрудника 20</t>
  </si>
  <si>
    <t>Имя сотрудника 21</t>
  </si>
  <si>
    <t>Имя сотрудника 22</t>
  </si>
  <si>
    <t>Имя сотрудника 23</t>
  </si>
  <si>
    <t>Имя сотрудника 24</t>
  </si>
  <si>
    <t>Имя сотрудника 25</t>
  </si>
  <si>
    <t>Имя сотрудника 26</t>
  </si>
  <si>
    <t>Имя сотрудника 27</t>
  </si>
  <si>
    <t>Имя сотрудника 28</t>
  </si>
  <si>
    <t>Имя сотрудника 29</t>
  </si>
  <si>
    <t>Имя сотрудника 30</t>
  </si>
  <si>
    <t>Имя сотрудника 31</t>
  </si>
  <si>
    <t>Имя сотрудника 32</t>
  </si>
  <si>
    <t>Имя сотрудника 33</t>
  </si>
  <si>
    <t>Имя сотрудника 34</t>
  </si>
  <si>
    <t>Имя сотрудника 35</t>
  </si>
  <si>
    <t>Имя сотрудника 36</t>
  </si>
  <si>
    <t>Имя сотрудника 37</t>
  </si>
  <si>
    <t>Имя сотрудника 38</t>
  </si>
  <si>
    <t>Имя сотрудника 39</t>
  </si>
  <si>
    <t>Имя сотрудника 40</t>
  </si>
  <si>
    <t>Напитки, выпечка, десерты</t>
  </si>
  <si>
    <t>Время доставки:</t>
  </si>
  <si>
    <t>Телефон для связи:</t>
  </si>
  <si>
    <t>Примечание:</t>
  </si>
  <si>
    <t xml:space="preserve">Название организации: </t>
  </si>
  <si>
    <t>Адрес доставки:</t>
  </si>
  <si>
    <r>
      <t xml:space="preserve">Заявки принимаются по тел. </t>
    </r>
    <r>
      <rPr>
        <b/>
        <sz val="22"/>
        <color indexed="10"/>
        <rFont val="Calibri"/>
        <family val="2"/>
        <charset val="204"/>
      </rPr>
      <t>+7(812)468-83-03</t>
    </r>
    <r>
      <rPr>
        <sz val="22"/>
        <rFont val="Calibri"/>
        <family val="2"/>
        <charset val="204"/>
      </rPr>
      <t xml:space="preserve"> или </t>
    </r>
    <r>
      <rPr>
        <b/>
        <sz val="22"/>
        <color indexed="10"/>
        <rFont val="Calibri"/>
        <family val="2"/>
        <charset val="204"/>
      </rPr>
      <t>E-mail: food-lunch@mail.ru</t>
    </r>
  </si>
  <si>
    <t>Б 6,16</t>
  </si>
  <si>
    <t>Б 8,75</t>
  </si>
  <si>
    <t>Б 4,35</t>
  </si>
  <si>
    <t>Ж 1,06</t>
  </si>
  <si>
    <t>Ж 1,87</t>
  </si>
  <si>
    <t>Ж 2,57</t>
  </si>
  <si>
    <t>У 15,36</t>
  </si>
  <si>
    <t>У 15,78</t>
  </si>
  <si>
    <t>У 15,92</t>
  </si>
  <si>
    <t>У 16,9</t>
  </si>
  <si>
    <t>кКал 95,47</t>
  </si>
  <si>
    <t>кКал 115</t>
  </si>
  <si>
    <t>кКал 108,15</t>
  </si>
  <si>
    <t>Б 5,86</t>
  </si>
  <si>
    <t>Ж 2,93</t>
  </si>
  <si>
    <t>Ж 2,99</t>
  </si>
  <si>
    <t xml:space="preserve">У 13,98 </t>
  </si>
  <si>
    <t>кКал 106,27</t>
  </si>
  <si>
    <t>Ролл "Якудза" 1/250г</t>
  </si>
  <si>
    <t>Ролл "Катана" 1/250г</t>
  </si>
  <si>
    <t>Б 6,88</t>
  </si>
  <si>
    <t>Б 8,71</t>
  </si>
  <si>
    <t>Б 6,31</t>
  </si>
  <si>
    <t>Б 5,68</t>
  </si>
  <si>
    <t>Ж 2,38</t>
  </si>
  <si>
    <t>Ж 2,71</t>
  </si>
  <si>
    <t>Ж 2,32</t>
  </si>
  <si>
    <t>У 13,79</t>
  </si>
  <si>
    <t>У 13,38</t>
  </si>
  <si>
    <t>У 13,3</t>
  </si>
  <si>
    <t>У 14,36</t>
  </si>
  <si>
    <t>У 13,67</t>
  </si>
  <si>
    <t>кКал 111,14</t>
  </si>
  <si>
    <t>кКал 109,8</t>
  </si>
  <si>
    <t>кКал 102,77</t>
  </si>
  <si>
    <t>кКал 116,52</t>
  </si>
  <si>
    <t>Ролл "Шанхай" 1/250г</t>
  </si>
  <si>
    <t>Ролл "Токио" 1/250г</t>
  </si>
  <si>
    <t>Ролл "Калифорния" 1/250г</t>
  </si>
  <si>
    <t>Б 4,18</t>
  </si>
  <si>
    <t>Б 5,96</t>
  </si>
  <si>
    <t>Б 5,62</t>
  </si>
  <si>
    <t>Б 7,13</t>
  </si>
  <si>
    <t>Ж 9,46</t>
  </si>
  <si>
    <t>Ж 9,65</t>
  </si>
  <si>
    <t>Ж 9,73</t>
  </si>
  <si>
    <t>Ж 3,7</t>
  </si>
  <si>
    <t>У 13,26</t>
  </si>
  <si>
    <t>У 13,6</t>
  </si>
  <si>
    <t>У 13,46</t>
  </si>
  <si>
    <t>кКал 154,87</t>
  </si>
  <si>
    <t>кКал 165,07</t>
  </si>
  <si>
    <t>кКал 163,9</t>
  </si>
  <si>
    <t>Ролл "Везувий" 1/260г</t>
  </si>
  <si>
    <t>Ролл "Фудзияма" 1/260г</t>
  </si>
  <si>
    <t>Ролл "Норвежский" 1/260г</t>
  </si>
  <si>
    <t>Б 10,05</t>
  </si>
  <si>
    <t>Б 5,51</t>
  </si>
  <si>
    <t>Ж 1,94</t>
  </si>
  <si>
    <t>Ж 9,51</t>
  </si>
  <si>
    <t>У 13,24</t>
  </si>
  <si>
    <t>У 14,44</t>
  </si>
  <si>
    <t>кКал 110,56</t>
  </si>
  <si>
    <t>кКал 165,44</t>
  </si>
  <si>
    <t>Ролл "Окинава" 1/260г</t>
  </si>
  <si>
    <r>
      <t xml:space="preserve">Заявки принимаются по тел. </t>
    </r>
    <r>
      <rPr>
        <b/>
        <sz val="16"/>
        <color indexed="10"/>
        <rFont val="Calibri"/>
        <family val="2"/>
        <charset val="204"/>
      </rPr>
      <t>+7(812)468-83-03</t>
    </r>
    <r>
      <rPr>
        <sz val="16"/>
        <rFont val="Calibri"/>
        <family val="2"/>
        <charset val="204"/>
      </rPr>
      <t xml:space="preserve"> или </t>
    </r>
    <r>
      <rPr>
        <b/>
        <sz val="16"/>
        <color indexed="10"/>
        <rFont val="Calibri"/>
        <family val="2"/>
        <charset val="204"/>
      </rPr>
      <t>E-mail: food-lunch@mail.ru</t>
    </r>
  </si>
  <si>
    <r>
      <t xml:space="preserve">По вопросам доставки и сервиса обслуживания обращайтесь по </t>
    </r>
    <r>
      <rPr>
        <b/>
        <sz val="16"/>
        <color indexed="30"/>
        <rFont val="Calibri"/>
        <family val="2"/>
        <charset val="204"/>
      </rPr>
      <t>тел. +7(911)201-16-32 Владислав Юрьевич. E-mail: porapoest@mail.ru</t>
    </r>
  </si>
  <si>
    <t>Б 3,8</t>
  </si>
  <si>
    <t>Ж 6,2</t>
  </si>
  <si>
    <t>У 15,5</t>
  </si>
  <si>
    <t>кКал 133,2</t>
  </si>
  <si>
    <t>Б 14,5</t>
  </si>
  <si>
    <t>Ж 8,1</t>
  </si>
  <si>
    <t>У 14,5</t>
  </si>
  <si>
    <t>кКал 156,3</t>
  </si>
  <si>
    <t>Б 15,6</t>
  </si>
  <si>
    <t>Ж 7,4</t>
  </si>
  <si>
    <t>У 14,2</t>
  </si>
  <si>
    <t>кКал 148,7</t>
  </si>
  <si>
    <t>Лосось</t>
  </si>
  <si>
    <t>Гребешок</t>
  </si>
  <si>
    <t>Масляная рыба</t>
  </si>
  <si>
    <t>Угорь</t>
  </si>
  <si>
    <t>Б 9,16</t>
  </si>
  <si>
    <t>Б 6,75</t>
  </si>
  <si>
    <t>Б 4,59</t>
  </si>
  <si>
    <t>Ж 1,86</t>
  </si>
  <si>
    <t>кКал 107,47</t>
  </si>
  <si>
    <t>кКал 107</t>
  </si>
  <si>
    <t>кКал 106,75</t>
  </si>
  <si>
    <t>Ролл "Маки с лососем" 1/140г</t>
  </si>
  <si>
    <t>Ролл "Маки с гребешком" 1/140г</t>
  </si>
  <si>
    <t>Ролл "Маки с масляной рыбой" 1/140г</t>
  </si>
  <si>
    <t>Ролл "Маки с угрём" 1/140г</t>
  </si>
  <si>
    <t>Ролл "Маки с креветкой" 1/140г</t>
  </si>
  <si>
    <t>Ролл "Маки со Снежным крабом" 1/140г</t>
  </si>
  <si>
    <t>(лист нори, рис, лосось с/с, огурец)</t>
  </si>
  <si>
    <t>(лист нори,  рис, морской гребешок, огурец, кунжут "Белый")</t>
  </si>
  <si>
    <t>(лист нори,  рис, масляная рыба х/к, огурец, соус "Унаги")</t>
  </si>
  <si>
    <t>(лист нори, рис, угорь г/к, ананас, соус "Унаги", кунжут "Белый")</t>
  </si>
  <si>
    <t>(лист нори, рис, креветка "Тигровая", огурец, кунжут "Микс")</t>
  </si>
  <si>
    <t>(лист нори,  рис, микс "Снежный краб", икра "Масаго" красная )</t>
  </si>
  <si>
    <t>Б 8,31</t>
  </si>
  <si>
    <t>Б 6,13</t>
  </si>
  <si>
    <t>кКал 106,77</t>
  </si>
  <si>
    <t>кКал 112,52</t>
  </si>
  <si>
    <t>Ролл "Майями" 1/250г</t>
  </si>
  <si>
    <t>Ролл "Гейша" 1/250г</t>
  </si>
  <si>
    <t>Ролл "Сакура" 1/250г</t>
  </si>
  <si>
    <t>Ролл "Венеция"1/250г</t>
  </si>
  <si>
    <t>(рис, лист нори, сыр творожный, лосось с/с, капуста "Китайская", огурец, кунжут "Белый")</t>
  </si>
  <si>
    <t>(рис, лист нори, сыр творожный, морской гребешок, перец "Болгарский", слайс огурца, соус "Унаги", кунжут "Белый")</t>
  </si>
  <si>
    <t>(рис, лист нори, сыр творожный, мясляная рыба х/к, огурец, капуста "Китайская", кунжут "Чёрный", зелень укропа)</t>
  </si>
  <si>
    <t>(рис, лист нори, угорь г/к, огурец, перец "Болгарский", салат "Айсберг", икра "Масаго" чёрная)</t>
  </si>
  <si>
    <t>(рис, лист нори, креветка "Тигровая", салат "Айсберг", икра "Масаго" красная, слайс огурца)</t>
  </si>
  <si>
    <t>(рис, лист нори, микс "Снежный краб", огурец, перец "Болгарский", салат "Айсберг", икра "Масаго" красная,  кунжут "Белый")</t>
  </si>
  <si>
    <t>Б 8,05</t>
  </si>
  <si>
    <t>Б 8,88</t>
  </si>
  <si>
    <t>кКал 102,56</t>
  </si>
  <si>
    <t>кКал 115,14</t>
  </si>
  <si>
    <t>Ролл "Филадельфия" 1/260г</t>
  </si>
  <si>
    <t>Ролл "Бонито" 1/250г</t>
  </si>
  <si>
    <t>Ролл "Филадельфия Лайт" 1/260г</t>
  </si>
  <si>
    <t>(рис, лист нори, сыр творожный, огурец, слайс лосося с/с, соус "Унаги", кунжут "Белый")</t>
  </si>
  <si>
    <t>(рис, лист нори, морской гребешок, сыр творожный, огурец, икра "Масаго" оранжевая, кунжут "Белый")</t>
  </si>
  <si>
    <t>(рис, лист нори, кунжут "Чёрный", сыр творожный, масляная рыба х/к, огурец, стружка тунца "Бонито")</t>
  </si>
  <si>
    <t>(рис,  лист нори, угорь г/к, сыр творожный, капуста "Китайская", огурец, икра "Масаго" чёрная)</t>
  </si>
  <si>
    <t>(рис,  лист нори, сыр творожный, огурец, креветка "Тигровая", слайс масляной рыбы х/к, соус "Унаги", кунжут "Белый")</t>
  </si>
  <si>
    <t>(рис, лист нори, микс "Снежный краб", сыр творожный, огурец,  икра "Масаго" красная)</t>
  </si>
  <si>
    <t>Б 8,4</t>
  </si>
  <si>
    <t>Б 6,8</t>
  </si>
  <si>
    <t>У 12,6</t>
  </si>
  <si>
    <t>кКал 170,8</t>
  </si>
  <si>
    <t>кКал 164,45</t>
  </si>
  <si>
    <t>Ролл "Якитория"1/260г</t>
  </si>
  <si>
    <t>Ролл"Самурай" 1/260г</t>
  </si>
  <si>
    <t>(рис, лист нори, сыр творожный, огурец, капуста "Китайская", кунжут "Белый", лосось с/с, соус "Спайси", соус "Унаги")</t>
  </si>
  <si>
    <t>(рис,  лист нори, сыр творожный, огурец,  икра "Масаго" оранжевая, морской гребешок, соус "Спайси", соус "Унаги",  кунжут "Белый")</t>
  </si>
  <si>
    <t>(рис, лист нори, сыр творожный, капуста "Китайская", огурец, кунжут "Чёрный", масляная рыба х/к, соус "Спайси", соус "Унаги")</t>
  </si>
  <si>
    <t>(рис, лист нори, сыр творожный, ананас, икра "Масаго" чёрная, угорь г/к, соус "Спайси", соус "Унаги", кунжут "Белый")</t>
  </si>
  <si>
    <t>(рис, лист нори, сыр творожный, капуста "Китайская", огурец, кунжут "Микс", креветка "Тигровая",  соус "Спайси", соус "Унаги")</t>
  </si>
  <si>
    <t>(рис,  лист нори, сыр творожный, огурец,  икра "Масаго" красная, микс "Снежный краб", соус "Спайси", соус "Унаги", кунжут "Белый")</t>
  </si>
  <si>
    <t>Ж 10,1</t>
  </si>
  <si>
    <t>Ж 8,4</t>
  </si>
  <si>
    <t>кКал 206,9</t>
  </si>
  <si>
    <t>кКал 194,8</t>
  </si>
  <si>
    <t>Ролл "Темпура с лососем" 1/260г</t>
  </si>
  <si>
    <t>Ролл "Темпура с гребешком" 1/260г</t>
  </si>
  <si>
    <t>Ролл "Темпура с масляной рыбой" 1/260г</t>
  </si>
  <si>
    <t>Ролл "Темпура с угрём" 1/260г</t>
  </si>
  <si>
    <t>Ролл "Темпура с креветкой" 1/260г</t>
  </si>
  <si>
    <t>Ролл "Темпура со Снежным крабом" 1/260г</t>
  </si>
  <si>
    <t>(рис, лист нори, сыр творожный, лосось с/с, огурец, тесто "Кляр", сухари "Темпура", соус "Унаги", кунжут)</t>
  </si>
  <si>
    <t>(рис, лист нори, сыр творожный, морской гребешок, огурец, икра "Масаго" оранжевая, тесто "Кляр", сухари "Темпура", соус "Унаги", кунжут )</t>
  </si>
  <si>
    <t>(рис, лист нори, сыр творожный, масляная рыба х/к, икра "Масаго" красная, тесто "Кляр", сухари "Темпура", соус "Унаги",  кунжут )</t>
  </si>
  <si>
    <t>(рис,  лист нори, сыр творожный, угорь г/к, ананас, тесто "Кляр", сухари "Темпура", соус "Унаги", кунжут)</t>
  </si>
  <si>
    <t>(рис, лист нори, сыр творожный, креветка "Тигровая", огурец, икра "Масаго" красная, тесто "Кляр", сухари "Темпура", соус "Унаги", кунжут )</t>
  </si>
  <si>
    <t>(рис, лист нори, сыр творожный, микс "Снежный краб", огурец, икра "Масаго" красная, тесто "Кляр", сухари "Темпура", соус "Унаги", кунжут )</t>
  </si>
  <si>
    <r>
      <t xml:space="preserve">По вопросам доставки и сервиса обслуживания обращайтесь по </t>
    </r>
    <r>
      <rPr>
        <b/>
        <sz val="22"/>
        <color indexed="30"/>
        <rFont val="Calibri"/>
        <family val="2"/>
        <charset val="204"/>
      </rPr>
      <t>тел. +7(911)201-16-32 Владислав Юрьевич. E-mail: porapoest@mail.ru</t>
    </r>
  </si>
  <si>
    <t xml:space="preserve">С-т "Сельдь под шубой" </t>
  </si>
  <si>
    <t xml:space="preserve">(филе сельди с/с, картофель, морковь, майонез, свекла, яйцо, зелень) </t>
  </si>
  <si>
    <t xml:space="preserve">Солянка мясная по-домашнему </t>
  </si>
  <si>
    <t>1/75/50</t>
  </si>
  <si>
    <t>2/50/50</t>
  </si>
  <si>
    <t>Куриные оладьи "По-министерски"</t>
  </si>
  <si>
    <t>Котлета из свинины "По-домашнему"</t>
  </si>
  <si>
    <t>2/60.</t>
  </si>
  <si>
    <t>1/100</t>
  </si>
  <si>
    <t>Куриная грудка в сметанном соусе</t>
  </si>
  <si>
    <t>1/120</t>
  </si>
  <si>
    <t>1/80/40</t>
  </si>
  <si>
    <t>1/75/75</t>
  </si>
  <si>
    <t>1/90/10</t>
  </si>
  <si>
    <t>Окорок куриный отварной</t>
  </si>
  <si>
    <t>Куриная грудка отварная</t>
  </si>
  <si>
    <t>Говядина отварная</t>
  </si>
  <si>
    <t>Язык говяжий отварной</t>
  </si>
  <si>
    <t>Форель пряная на пару</t>
  </si>
  <si>
    <t>1/150/10</t>
  </si>
  <si>
    <t>1/75/10</t>
  </si>
  <si>
    <t>Гречка с грибами</t>
  </si>
  <si>
    <t>Рис по-домашнему</t>
  </si>
  <si>
    <t>Гречка на сливочном масле</t>
  </si>
  <si>
    <t>Картофельное пюре</t>
  </si>
  <si>
    <t>Компот фруктово-ягодный  1/500</t>
  </si>
  <si>
    <t>Пирожок с яблоком и корицей</t>
  </si>
  <si>
    <t>Пирожок с зелёным луком и яйцом</t>
  </si>
  <si>
    <t>Сосиска в тесте "По-стародворски"</t>
  </si>
  <si>
    <t>Соус  "Сметана"       1/30.</t>
  </si>
  <si>
    <t>Соус  "Тар-тар"         1/30.</t>
  </si>
  <si>
    <t>Соус "Сацебели"      1/30.</t>
  </si>
  <si>
    <t>1/300</t>
  </si>
  <si>
    <t>Сочни с творогом</t>
  </si>
  <si>
    <t>1/250</t>
  </si>
  <si>
    <t>Линия раздачи в столовой</t>
  </si>
  <si>
    <t>не работает</t>
  </si>
  <si>
    <t>Ватрушка с творогом</t>
  </si>
  <si>
    <t>С-т "Греческий" (220г)</t>
  </si>
  <si>
    <t>1/100/10</t>
  </si>
  <si>
    <t>С-т "С языком и горчицей" (220г)</t>
  </si>
  <si>
    <t>(говяжий язык, микс салатных листьев, томаты "Черри", огурец свежий, перец "Болгарский" жёлтый, лук красный, заправка "Горчичная", зелень)</t>
  </si>
  <si>
    <t>С-т "Любовница"</t>
  </si>
  <si>
    <t>(свекла варёная, морковь свежая, изюм, чеснок, майонез, сыр, арахис, зелень)</t>
  </si>
  <si>
    <t>Линия раздачи в столовой не работает</t>
  </si>
  <si>
    <t>1/150</t>
  </si>
  <si>
    <t>Харчо с курицей по-домашнему</t>
  </si>
  <si>
    <t xml:space="preserve">С-т "Свекла с сыром" </t>
  </si>
  <si>
    <t>(свекла варёная, чеснок, майонез, сыр, зелень)</t>
  </si>
  <si>
    <t xml:space="preserve">С-т "Шейха" </t>
  </si>
  <si>
    <t>(копчёная куриная грудка, картофель, яйцо, ананас, кукуруза, майонез, зелень)</t>
  </si>
  <si>
    <t>Улитка с маком</t>
  </si>
  <si>
    <t>Улитка с корицей</t>
  </si>
  <si>
    <t>С-т "Огурцы с ростками маша"</t>
  </si>
  <si>
    <t>(огурец свежий, ростки маша, микс салатных листьев, заправка "Азиатская", зелёный  лук, кунжут)</t>
  </si>
  <si>
    <t>Гречка по-домашнему</t>
  </si>
  <si>
    <t>Печёночные оладьи в соусе "Бешамель"</t>
  </si>
  <si>
    <t>Капуста тушёная</t>
  </si>
  <si>
    <t xml:space="preserve">С-т "Морковь с сыром" </t>
  </si>
  <si>
    <t>С-т "С арахисовой курицей" (220г)</t>
  </si>
  <si>
    <t>(куриное филе с арахисом, микс салатных листьев, томаты "Черри", яйцо перепелиное, слайс редиса, красный лук, заправка "Греческая", зелень)</t>
  </si>
  <si>
    <t>2/75.</t>
  </si>
  <si>
    <t>С-т "Датский"</t>
  </si>
  <si>
    <t>(филе сельди с/с, картофель, маринованный огурец, масло растительное, красный лук маринованный, яйцо)</t>
  </si>
  <si>
    <t>С-т " Нежный"</t>
  </si>
  <si>
    <t>(крабовые палочки, салат Айсберг", огурец свежий, кукуруза, яйцо, майонез, сыр)</t>
  </si>
  <si>
    <t>С-т "Цезарь с креветками" (220г)</t>
  </si>
  <si>
    <t>(креветки "Королевские", салат "Айсберг", капуста "Китайская", салат "Ромэйн", томаты  свежие, маслины, гренки, сыр, фирменный соус "Цезарь")</t>
  </si>
  <si>
    <t>Куриная грудка запечённая с ананасами</t>
  </si>
  <si>
    <t>Окорок куриный жареный с чесноком</t>
  </si>
  <si>
    <t>Рис с грибами</t>
  </si>
  <si>
    <t xml:space="preserve">1/180 </t>
  </si>
  <si>
    <t>С-т "Фунчоза по-корейски"</t>
  </si>
  <si>
    <t>(вермишель "Фунчоза", морковь по-корейски, огурец свежий, капуста "Пекинская", зелень)</t>
  </si>
  <si>
    <t>С-т "Монарх"</t>
  </si>
  <si>
    <t>С-т "Винегрет"</t>
  </si>
  <si>
    <t>(яйцо куриное, овощи жареные, майонез, листья салата, томат, икра "Масаго", зелень)</t>
  </si>
  <si>
    <t>(свекла, картофель, морковь, огурец маринованный, зелёный горошек, масло растительное нерафинированное, зелень)</t>
  </si>
  <si>
    <t>С-т "Рио"</t>
  </si>
  <si>
    <t>(свекла варёная, чернослив, арахис бланшированный, сметана, чеснок, зелень)</t>
  </si>
  <si>
    <t>С-т "Полесский"</t>
  </si>
  <si>
    <t>С-т "Цезарь с курицей" (220г)</t>
  </si>
  <si>
    <t>(куриное филе запечённое, салат "Айсберг", капуста "Китайская", салат "Ромэйн", томаты  свежие, гренки, сыр, фирменный соус "Цезарь")</t>
  </si>
  <si>
    <t>Рассольник со шпинатом и курицей</t>
  </si>
  <si>
    <t>Шурпа по-домашнему с курицей</t>
  </si>
  <si>
    <t>Куриные желудки в соусе "WOK"</t>
  </si>
  <si>
    <t>"Гуляш" из говядины</t>
  </si>
  <si>
    <t>2/100</t>
  </si>
  <si>
    <t>Гречка с чечевицей</t>
  </si>
  <si>
    <t>Гречка с яйцом</t>
  </si>
  <si>
    <t>Спагетти с сыром</t>
  </si>
  <si>
    <t>Рис с паприкой</t>
  </si>
  <si>
    <t>Кускус по-домашнему</t>
  </si>
  <si>
    <t>Картофель запечённый "Пушкин"</t>
  </si>
  <si>
    <t xml:space="preserve">Рожки отварные </t>
  </si>
  <si>
    <t>Рагу овощное с грибами 1/200г</t>
  </si>
  <si>
    <t>Рогалик со сгущёнкой</t>
  </si>
  <si>
    <t>Слойка с джемом из киви</t>
  </si>
  <si>
    <t>Слойка с творогом и сыром</t>
  </si>
  <si>
    <t>Эчпочмак с мясом и картофелем</t>
  </si>
  <si>
    <t xml:space="preserve">Меню на 16 неделю с 15.04.2024 по 21.04.2024 </t>
  </si>
  <si>
    <t>С-т "Витаминный" с яблоком</t>
  </si>
  <si>
    <t>С-т "Фунчоза с дайконом"</t>
  </si>
  <si>
    <t>С-т "Коул Слоу"</t>
  </si>
  <si>
    <t>С-т "Морковь по-корейски" со спаржей</t>
  </si>
  <si>
    <t>С-т "Квашеная капуста"</t>
  </si>
  <si>
    <t>(капуста б/к, морковь, яблоко зелёное, масло растительное нерафинированное, зелень)</t>
  </si>
  <si>
    <t>(стеклянная лапша "Фунчоза", морковь по-корейски, дайкон, огурец свежий, заправка "Азиатская", зелёный лук, кунжут,  зелень)</t>
  </si>
  <si>
    <t xml:space="preserve">(капуста б/к, капуста краснокочанная, морковь свежая, соус "Айоли", зелень) </t>
  </si>
  <si>
    <t>(морковь, спаржа-соевая, чеснок, фирменная заправка, зелень)</t>
  </si>
  <si>
    <t>(капуста б/к, морковь, домашний маринад с душистым перцем и лавровым листом, масло растительное нерафинированное)</t>
  </si>
  <si>
    <t>С-т "Камчатка"</t>
  </si>
  <si>
    <t>(морская капуста, огурец свежий, перец свежий, морковь свежая, заправка "Горчичная", кунжут)</t>
  </si>
  <si>
    <t>С-т "Огурцы с брынзой"</t>
  </si>
  <si>
    <t>С-т "Лонг"</t>
  </si>
  <si>
    <t>С-т "Лукошко"</t>
  </si>
  <si>
    <t>С-т "Дачный"</t>
  </si>
  <si>
    <t>(огурцы свежие, брынза, салатная заправка "Лимонная", маслины, зелень)</t>
  </si>
  <si>
    <t>(ростки маша, свежий томат, морковь, дайкон, кукуруза, зелень укропа, заправка "Лимонная", семена льна)</t>
  </si>
  <si>
    <t>(огурец свежий, картофель, яйцо, рубленая зелень, сметана, зелёный  лук)</t>
  </si>
  <si>
    <t>(огурец свежий, капуста "Китайская", дайкон, сметана, яйцо, зелень)</t>
  </si>
  <si>
    <t>(морковь свежая, чеснок, майонез, сыр, зелень)</t>
  </si>
  <si>
    <t>С-т "Чудный"</t>
  </si>
  <si>
    <t xml:space="preserve">С-т "Мимоза" </t>
  </si>
  <si>
    <t>С-т "Кайман"</t>
  </si>
  <si>
    <t>(крабовые палочки, свежие томаты, микс салатных листьев, яйцо, майонез, сыр, зелень)</t>
  </si>
  <si>
    <t>(сайра консервированная в масле, картофель, майонез, морковь, яйцо, зелень)</t>
  </si>
  <si>
    <t>(крабовые палочки, огурец, морковь свежая, перец сладкий, капуста "Китайская", заправка "Азиатская", кунжут, зелень)</t>
  </si>
  <si>
    <t>С-т "Картель"</t>
  </si>
  <si>
    <t>С-т "Русский двор"</t>
  </si>
  <si>
    <t>С-т "Мажор"</t>
  </si>
  <si>
    <t>С-т "Оливье с курицей"</t>
  </si>
  <si>
    <t xml:space="preserve">С-т "Вдохновение" </t>
  </si>
  <si>
    <t>(ветчина, капуста "Китайская", перец сладкий, фасоль, кукуруза, красный лук, лимонная заправка, зелень)</t>
  </si>
  <si>
    <t>(куриное филе, картофель "Бэби", лук красный, огурец маринованный, чеснок, рубленая зелень укропа, майонез, яйцо)</t>
  </si>
  <si>
    <t>(ветчина из индейки, шампиньоны, картофель, сыр, чеснок, арахис, майонез, яйцо, зелень)</t>
  </si>
  <si>
    <t>(куриное филе, картофель, яйцо, зелёный горошек, морковь, маринованный огурец, майонез, зелень)</t>
  </si>
  <si>
    <t>(куриное филе, шампиньоны с жареным лучком, огурец свежий, чернослив,  майонез, яйцо, зелень)</t>
  </si>
  <si>
    <t>(ветчина из индейки, огурец свежий, томаты свежие, листья салата, яйцо, майонез, сыр, зелень)</t>
  </si>
  <si>
    <t>(огурцы свежие, помидоры свежие, перец "Болгарский" жёлтый, микс салатных листьев, красный лук, сыр "Фета", заправка "Греческая", маслины, зелень)</t>
  </si>
  <si>
    <t>Суп овощной из брокколи</t>
  </si>
  <si>
    <t>Крем-суп из тыквы</t>
  </si>
  <si>
    <t>Суп грибной из шампиньонов</t>
  </si>
  <si>
    <t>Уха по-венгерски</t>
  </si>
  <si>
    <t>Крем-суп из шпината</t>
  </si>
  <si>
    <t>Борщ "По-домашнему" с мясом</t>
  </si>
  <si>
    <t>Щи по-домашнему с курицей</t>
  </si>
  <si>
    <t>Суп гороховый с курицей</t>
  </si>
  <si>
    <t>Куриные сердечки в сырном соусе</t>
  </si>
  <si>
    <t>Гуляш из говяжьего сердца</t>
  </si>
  <si>
    <t>Печень говяжья "По-строгановски"</t>
  </si>
  <si>
    <t>Биточки мясные в томатно-сметанном соусе</t>
  </si>
  <si>
    <t>Котлета  "Нежная" из  индейки</t>
  </si>
  <si>
    <t>Люля-кебаб из свинины и курицы</t>
  </si>
  <si>
    <t>Котлета мясная "По-домашнему"</t>
  </si>
  <si>
    <t>Котлета куриная "Пожарская"</t>
  </si>
  <si>
    <t>Шашлычок куриный "Пикантный"</t>
  </si>
  <si>
    <t>Курица "Тропикано" в сладком чили</t>
  </si>
  <si>
    <t>Куриное филе в тесте "Карри-кляр"</t>
  </si>
  <si>
    <t>Куриная грудка запечённая с томатами</t>
  </si>
  <si>
    <t>Куриная грудка тушёная "По-болгарски"</t>
  </si>
  <si>
    <t>Сайда под овощным маринадом</t>
  </si>
  <si>
    <t>Горбуша запечённая с овощами</t>
  </si>
  <si>
    <t>Треска припущенная с капустой</t>
  </si>
  <si>
    <t>Сайда жареная в овсяных хлопьях</t>
  </si>
  <si>
    <t>Зразы рыбные с сыром</t>
  </si>
  <si>
    <t xml:space="preserve">Свинина запечённая "По-царски" </t>
  </si>
  <si>
    <t>Буженина "Медово-горчичная"</t>
  </si>
  <si>
    <t>"Азу" из говядины</t>
  </si>
  <si>
    <t>Свинина "Перечная" с овощами</t>
  </si>
  <si>
    <t>Медальоны из свинины в соусе "Демиглас"</t>
  </si>
  <si>
    <t>Свинина тушёная с овощами</t>
  </si>
  <si>
    <t>Манты с курицей и грибами           (куриное филе + шампиньоны)</t>
  </si>
  <si>
    <t>Жаркое из курицы (бедро) с грибами</t>
  </si>
  <si>
    <t>Плов из курицы (бедро)</t>
  </si>
  <si>
    <t>Ленивые голубцы</t>
  </si>
  <si>
    <t>Рис с зеленью</t>
  </si>
  <si>
    <t>Гречка с овощами</t>
  </si>
  <si>
    <t>Лапша отварная</t>
  </si>
  <si>
    <t>Булгур с цукини</t>
  </si>
  <si>
    <t>Спагетти в соусе "Унаги"</t>
  </si>
  <si>
    <t>Рожки с сыром</t>
  </si>
  <si>
    <t>Рис "Жасмин" с яйцом и зелёным лучком</t>
  </si>
  <si>
    <t>Картофель по-пекарски</t>
  </si>
  <si>
    <t>Капуста жареная с овощами</t>
  </si>
  <si>
    <t>Картофель "Айдахо"</t>
  </si>
  <si>
    <t>Зелёная фасоль на пару с кускусом 1/200</t>
  </si>
  <si>
    <t>Драники картофельные с лучком 2/100</t>
  </si>
  <si>
    <t>Овощи-гриль (цукини, баклажан, перец) 1/200</t>
  </si>
  <si>
    <t>Цукини запечённые с чесночком 1/200</t>
  </si>
  <si>
    <t>Брокколи на пару 1/200</t>
  </si>
  <si>
    <t>Цветная капуста на пару  1/200</t>
  </si>
  <si>
    <t>Булочка "Московская"</t>
  </si>
  <si>
    <t>Улитка с арахисом</t>
  </si>
  <si>
    <t>Булочка с ананасовым джемом</t>
  </si>
  <si>
    <t>Слойка с клубничным джемом</t>
  </si>
  <si>
    <t>Пирожок жареный с вишней</t>
  </si>
  <si>
    <t>Улитка с курагой и творогом</t>
  </si>
  <si>
    <t>Пирожок с ветчиной и сыром</t>
  </si>
  <si>
    <t>Пирожок с курицей и сыром</t>
  </si>
  <si>
    <t>Пирожок с говяжьей печенью</t>
  </si>
  <si>
    <t>Пицца "Катрин" (ветчина, ананасы, шампиньоны)</t>
  </si>
  <si>
    <t>Элеш с курицей и картофелем</t>
  </si>
  <si>
    <t>Пицца "Охотничья" (с гриб. и охот.колбас.)</t>
  </si>
  <si>
    <t>Чебурек с мясом</t>
  </si>
  <si>
    <t>Сырники творожные</t>
  </si>
  <si>
    <t>Панна-котта с конфи из красной смородины</t>
  </si>
  <si>
    <t>Десерт "Чизкейк с апельсином"</t>
  </si>
  <si>
    <t>Блинчики  "По-домашнему"</t>
  </si>
  <si>
    <t xml:space="preserve">Торт бисквитный с кремом "Чиз" и ананасами </t>
  </si>
  <si>
    <t>1/180</t>
  </si>
  <si>
    <t>3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</si>
</sst>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&quot;р.&quot;;[Red]\-#,##0&quot;р.&quot;"/>
    <numFmt numFmtId="165" formatCode="#,##0&quot;р.&quot;"/>
    <numFmt numFmtId="166" formatCode="0_ ;[Red]\-0\ "/>
    <numFmt numFmtId="167" formatCode="#,##0.00&quot;р.&quot;"/>
    <numFmt numFmtId="168" formatCode="#,##0\ &quot;₽&quot;"/>
  </numFmts>
  <fonts count="92">
    <font>
      <sz val="10"/>
      <name val="Arial"/>
      <family val="2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1"/>
      <name val="Eras Bold ITC"/>
      <family val="2"/>
    </font>
    <font>
      <b/>
      <sz val="10"/>
      <name val="Arial Cyr"/>
      <family val="2"/>
      <charset val="204"/>
    </font>
    <font>
      <sz val="7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10"/>
      <name val="Arial Unicode MS"/>
      <family val="2"/>
      <charset val="204"/>
    </font>
    <font>
      <sz val="10"/>
      <name val="Arial Unicode MS"/>
      <family val="2"/>
      <charset val="204"/>
    </font>
    <font>
      <b/>
      <sz val="11"/>
      <name val="Arial Unicode MS"/>
      <family val="2"/>
      <charset val="204"/>
    </font>
    <font>
      <sz val="11"/>
      <name val="Arial Unicode MS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b/>
      <sz val="22"/>
      <name val="Arial"/>
      <family val="2"/>
      <charset val="204"/>
    </font>
    <font>
      <b/>
      <sz val="22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22"/>
      <name val="Arial"/>
      <family val="2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6"/>
      <name val="Arial"/>
      <family val="2"/>
      <charset val="204"/>
    </font>
    <font>
      <b/>
      <sz val="24"/>
      <name val="Arial"/>
      <family val="2"/>
      <charset val="204"/>
    </font>
    <font>
      <sz val="16"/>
      <name val="Calibri"/>
      <family val="2"/>
      <charset val="204"/>
    </font>
    <font>
      <sz val="16"/>
      <name val="Times New Roman"/>
      <family val="1"/>
      <charset val="204"/>
    </font>
    <font>
      <b/>
      <sz val="16"/>
      <color indexed="10"/>
      <name val="Calibri"/>
      <family val="2"/>
      <charset val="204"/>
    </font>
    <font>
      <b/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36"/>
      <name val="Calibri"/>
      <family val="2"/>
      <charset val="204"/>
    </font>
    <font>
      <b/>
      <sz val="16"/>
      <color indexed="30"/>
      <name val="Calibri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4"/>
      <name val="Arial Unicode MS"/>
      <family val="2"/>
      <charset val="204"/>
    </font>
    <font>
      <sz val="22"/>
      <name val="Calibri"/>
      <family val="2"/>
      <charset val="204"/>
    </font>
    <font>
      <b/>
      <sz val="22"/>
      <color indexed="10"/>
      <name val="Calibri"/>
      <family val="2"/>
      <charset val="204"/>
    </font>
    <font>
      <b/>
      <sz val="22"/>
      <color indexed="36"/>
      <name val="Calibri"/>
      <family val="2"/>
      <charset val="204"/>
    </font>
    <font>
      <b/>
      <sz val="22"/>
      <color indexed="30"/>
      <name val="Calibri"/>
      <family val="2"/>
      <charset val="204"/>
    </font>
    <font>
      <b/>
      <sz val="16"/>
      <name val="Arial"/>
      <family val="2"/>
      <charset val="204"/>
    </font>
    <font>
      <b/>
      <i/>
      <sz val="15"/>
      <color indexed="30"/>
      <name val="Calibri"/>
      <family val="2"/>
      <charset val="204"/>
    </font>
    <font>
      <b/>
      <i/>
      <sz val="15"/>
      <color indexed="17"/>
      <name val="Calibri"/>
      <family val="2"/>
      <charset val="204"/>
    </font>
    <font>
      <b/>
      <i/>
      <sz val="15"/>
      <color indexed="50"/>
      <name val="Calibri"/>
      <family val="2"/>
      <charset val="204"/>
    </font>
    <font>
      <b/>
      <i/>
      <sz val="15"/>
      <color indexed="62"/>
      <name val="Calibri"/>
      <family val="2"/>
      <charset val="204"/>
    </font>
    <font>
      <b/>
      <i/>
      <sz val="15"/>
      <color indexed="53"/>
      <name val="Calibri"/>
      <family val="2"/>
      <charset val="204"/>
    </font>
    <font>
      <b/>
      <i/>
      <sz val="15"/>
      <color indexed="10"/>
      <name val="Calibri"/>
      <family val="2"/>
      <charset val="204"/>
    </font>
    <font>
      <sz val="16"/>
      <name val="Arial"/>
      <family val="2"/>
    </font>
    <font>
      <sz val="14"/>
      <name val="Arial"/>
      <family val="2"/>
      <charset val="204"/>
    </font>
    <font>
      <b/>
      <sz val="28"/>
      <color rgb="FF7030A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sz val="16"/>
      <color rgb="FF7030A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sz val="36"/>
      <color rgb="FF00B050"/>
      <name val="Times New Roman"/>
      <family val="1"/>
      <charset val="204"/>
    </font>
    <font>
      <b/>
      <sz val="22"/>
      <color rgb="FF00B05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7"/>
      <color theme="0"/>
      <name val="Arial"/>
      <family val="2"/>
      <charset val="204"/>
    </font>
    <font>
      <b/>
      <sz val="48"/>
      <color rgb="FFFF0000"/>
      <name val="Segoe Script"/>
      <family val="4"/>
      <charset val="204"/>
    </font>
    <font>
      <i/>
      <sz val="24"/>
      <color rgb="FF002060"/>
      <name val="Calibri"/>
      <family val="2"/>
      <charset val="204"/>
      <scheme val="minor"/>
    </font>
    <font>
      <b/>
      <i/>
      <sz val="15"/>
      <color rgb="FF00B050"/>
      <name val="Calibri"/>
      <family val="2"/>
      <charset val="204"/>
    </font>
    <font>
      <b/>
      <i/>
      <sz val="15"/>
      <color rgb="FF00B050"/>
      <name val="Calibri"/>
      <family val="2"/>
      <charset val="204"/>
      <scheme val="minor"/>
    </font>
    <font>
      <b/>
      <sz val="48"/>
      <color theme="9" tint="-0.249977111117893"/>
      <name val="Segoe Script"/>
      <family val="4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18"/>
      <color theme="0"/>
      <name val="Calibri"/>
      <family val="2"/>
      <charset val="204"/>
      <scheme val="minor"/>
    </font>
    <font>
      <b/>
      <i/>
      <sz val="18"/>
      <color theme="9" tint="0.79998168889431442"/>
      <name val="Calibri"/>
      <family val="2"/>
      <charset val="204"/>
      <scheme val="minor"/>
    </font>
    <font>
      <sz val="18"/>
      <color theme="9" tint="0.39997558519241921"/>
      <name val="Calibri"/>
      <family val="2"/>
      <charset val="204"/>
      <scheme val="minor"/>
    </font>
    <font>
      <sz val="16"/>
      <color theme="9" tint="0.3999755851924192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i/>
      <sz val="36"/>
      <color rgb="FF00B050"/>
      <name val="Batang"/>
      <family val="1"/>
      <charset val="204"/>
    </font>
    <font>
      <b/>
      <sz val="15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2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371">
    <xf numFmtId="0" fontId="0" fillId="0" borderId="0" xfId="0"/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/>
    <xf numFmtId="0" fontId="0" fillId="3" borderId="0" xfId="0" applyFill="1"/>
    <xf numFmtId="0" fontId="0" fillId="4" borderId="6" xfId="0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1" fillId="0" borderId="4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9" fillId="0" borderId="0" xfId="0" applyFont="1"/>
    <xf numFmtId="0" fontId="21" fillId="0" borderId="0" xfId="0" applyFont="1"/>
    <xf numFmtId="165" fontId="18" fillId="0" borderId="0" xfId="0" applyNumberFormat="1" applyFont="1"/>
    <xf numFmtId="165" fontId="17" fillId="0" borderId="0" xfId="0" applyNumberFormat="1" applyFont="1"/>
    <xf numFmtId="165" fontId="22" fillId="0" borderId="0" xfId="0" applyNumberFormat="1" applyFont="1"/>
    <xf numFmtId="0" fontId="23" fillId="0" borderId="18" xfId="1" applyFont="1" applyBorder="1" applyAlignment="1">
      <alignment vertical="center"/>
    </xf>
    <xf numFmtId="0" fontId="52" fillId="0" borderId="18" xfId="1" applyFont="1" applyBorder="1" applyAlignment="1">
      <alignment vertical="center"/>
    </xf>
    <xf numFmtId="165" fontId="53" fillId="0" borderId="0" xfId="0" applyNumberFormat="1" applyFont="1"/>
    <xf numFmtId="0" fontId="23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24" fillId="0" borderId="0" xfId="1" applyFont="1" applyAlignment="1">
      <alignment vertical="center"/>
    </xf>
    <xf numFmtId="165" fontId="24" fillId="0" borderId="0" xfId="1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0" applyNumberFormat="1" applyFont="1" applyAlignment="1">
      <alignment vertical="center"/>
    </xf>
    <xf numFmtId="165" fontId="20" fillId="0" borderId="0" xfId="0" applyNumberFormat="1" applyFont="1"/>
    <xf numFmtId="0" fontId="54" fillId="0" borderId="19" xfId="1" applyFont="1" applyBorder="1" applyAlignment="1">
      <alignment horizontal="left" vertical="center"/>
    </xf>
    <xf numFmtId="0" fontId="54" fillId="0" borderId="19" xfId="1" applyFont="1" applyBorder="1" applyAlignment="1">
      <alignment vertical="center"/>
    </xf>
    <xf numFmtId="0" fontId="54" fillId="0" borderId="1" xfId="1" applyFont="1" applyBorder="1" applyAlignment="1">
      <alignment horizontal="center" vertical="center"/>
    </xf>
    <xf numFmtId="165" fontId="54" fillId="0" borderId="1" xfId="1" applyNumberFormat="1" applyFont="1" applyBorder="1" applyAlignment="1">
      <alignment horizontal="center" vertical="center"/>
    </xf>
    <xf numFmtId="0" fontId="54" fillId="0" borderId="4" xfId="1" applyFont="1" applyBorder="1" applyAlignment="1">
      <alignment horizontal="center" vertical="center"/>
    </xf>
    <xf numFmtId="165" fontId="54" fillId="0" borderId="21" xfId="1" applyNumberFormat="1" applyFont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 wrapText="1"/>
    </xf>
    <xf numFmtId="0" fontId="54" fillId="0" borderId="0" xfId="0" applyFont="1"/>
    <xf numFmtId="14" fontId="54" fillId="5" borderId="12" xfId="1" applyNumberFormat="1" applyFont="1" applyFill="1" applyBorder="1" applyAlignment="1">
      <alignment horizontal="center" vertical="center"/>
    </xf>
    <xf numFmtId="165" fontId="54" fillId="5" borderId="12" xfId="1" applyNumberFormat="1" applyFont="1" applyFill="1" applyBorder="1" applyAlignment="1">
      <alignment horizontal="center" vertical="center"/>
    </xf>
    <xf numFmtId="14" fontId="54" fillId="5" borderId="17" xfId="1" applyNumberFormat="1" applyFont="1" applyFill="1" applyBorder="1" applyAlignment="1">
      <alignment horizontal="center" vertical="center"/>
    </xf>
    <xf numFmtId="165" fontId="54" fillId="5" borderId="20" xfId="1" applyNumberFormat="1" applyFont="1" applyFill="1" applyBorder="1" applyAlignment="1">
      <alignment horizontal="center" vertical="center"/>
    </xf>
    <xf numFmtId="14" fontId="54" fillId="5" borderId="0" xfId="1" applyNumberFormat="1" applyFont="1" applyFill="1" applyAlignment="1">
      <alignment horizontal="center" vertical="center"/>
    </xf>
    <xf numFmtId="0" fontId="55" fillId="0" borderId="20" xfId="1" applyFont="1" applyBorder="1" applyAlignment="1">
      <alignment vertical="center"/>
    </xf>
    <xf numFmtId="0" fontId="55" fillId="0" borderId="0" xfId="0" applyFont="1"/>
    <xf numFmtId="0" fontId="55" fillId="0" borderId="19" xfId="1" applyFont="1" applyBorder="1" applyAlignment="1">
      <alignment vertical="center"/>
    </xf>
    <xf numFmtId="0" fontId="54" fillId="0" borderId="23" xfId="1" applyFont="1" applyBorder="1" applyAlignment="1">
      <alignment vertical="center" wrapText="1"/>
    </xf>
    <xf numFmtId="165" fontId="54" fillId="0" borderId="23" xfId="1" applyNumberFormat="1" applyFont="1" applyBorder="1" applyAlignment="1">
      <alignment horizontal="center" vertical="center"/>
    </xf>
    <xf numFmtId="165" fontId="54" fillId="0" borderId="19" xfId="1" applyNumberFormat="1" applyFont="1" applyBorder="1" applyAlignment="1">
      <alignment horizontal="center" vertical="center"/>
    </xf>
    <xf numFmtId="165" fontId="54" fillId="0" borderId="6" xfId="1" applyNumberFormat="1" applyFont="1" applyBorder="1" applyAlignment="1">
      <alignment horizontal="center" vertical="center"/>
    </xf>
    <xf numFmtId="165" fontId="56" fillId="0" borderId="19" xfId="1" applyNumberFormat="1" applyFont="1" applyBorder="1" applyAlignment="1">
      <alignment horizontal="center" vertical="center"/>
    </xf>
    <xf numFmtId="0" fontId="56" fillId="0" borderId="0" xfId="0" applyFont="1"/>
    <xf numFmtId="0" fontId="56" fillId="0" borderId="19" xfId="1" applyFont="1" applyBorder="1" applyAlignment="1">
      <alignment horizontal="center" vertical="center"/>
    </xf>
    <xf numFmtId="165" fontId="54" fillId="0" borderId="20" xfId="1" applyNumberFormat="1" applyFont="1" applyBorder="1" applyAlignment="1">
      <alignment horizontal="center"/>
    </xf>
    <xf numFmtId="165" fontId="54" fillId="0" borderId="20" xfId="1" applyNumberFormat="1" applyFont="1" applyBorder="1" applyAlignment="1">
      <alignment horizontal="center" vertical="center"/>
    </xf>
    <xf numFmtId="0" fontId="54" fillId="0" borderId="16" xfId="1" applyFont="1" applyBorder="1" applyAlignment="1">
      <alignment horizontal="left"/>
    </xf>
    <xf numFmtId="165" fontId="54" fillId="0" borderId="26" xfId="1" applyNumberFormat="1" applyFont="1" applyBorder="1" applyAlignment="1">
      <alignment horizontal="center"/>
    </xf>
    <xf numFmtId="164" fontId="54" fillId="0" borderId="19" xfId="0" applyNumberFormat="1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164" fontId="54" fillId="0" borderId="23" xfId="0" applyNumberFormat="1" applyFont="1" applyBorder="1" applyAlignment="1">
      <alignment horizontal="center" vertical="center"/>
    </xf>
    <xf numFmtId="0" fontId="57" fillId="0" borderId="0" xfId="1" applyFont="1" applyAlignment="1">
      <alignment vertical="center"/>
    </xf>
    <xf numFmtId="165" fontId="57" fillId="0" borderId="0" xfId="1" applyNumberFormat="1" applyFont="1" applyAlignment="1">
      <alignment vertical="center"/>
    </xf>
    <xf numFmtId="0" fontId="58" fillId="0" borderId="0" xfId="1" applyFont="1" applyAlignment="1">
      <alignment vertical="center"/>
    </xf>
    <xf numFmtId="0" fontId="58" fillId="0" borderId="18" xfId="1" applyFont="1" applyBorder="1" applyAlignment="1">
      <alignment vertical="center"/>
    </xf>
    <xf numFmtId="0" fontId="58" fillId="0" borderId="0" xfId="0" applyFont="1" applyAlignment="1">
      <alignment vertical="center"/>
    </xf>
    <xf numFmtId="165" fontId="57" fillId="0" borderId="0" xfId="0" applyNumberFormat="1" applyFont="1" applyAlignment="1">
      <alignment vertical="center"/>
    </xf>
    <xf numFmtId="0" fontId="54" fillId="0" borderId="25" xfId="1" applyFont="1" applyBorder="1" applyAlignment="1">
      <alignment horizontal="center" vertical="center"/>
    </xf>
    <xf numFmtId="0" fontId="56" fillId="0" borderId="20" xfId="1" applyFont="1" applyBorder="1" applyAlignment="1">
      <alignment vertical="top" wrapText="1"/>
    </xf>
    <xf numFmtId="165" fontId="56" fillId="0" borderId="20" xfId="1" applyNumberFormat="1" applyFont="1" applyBorder="1" applyAlignment="1">
      <alignment vertical="top"/>
    </xf>
    <xf numFmtId="0" fontId="56" fillId="0" borderId="0" xfId="0" applyFont="1" applyAlignment="1">
      <alignment vertical="top"/>
    </xf>
    <xf numFmtId="165" fontId="54" fillId="0" borderId="20" xfId="1" applyNumberFormat="1" applyFont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165" fontId="54" fillId="8" borderId="2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59" fillId="0" borderId="0" xfId="1" applyFont="1" applyAlignment="1">
      <alignment vertical="center"/>
    </xf>
    <xf numFmtId="165" fontId="60" fillId="0" borderId="0" xfId="0" applyNumberFormat="1" applyFont="1"/>
    <xf numFmtId="0" fontId="61" fillId="0" borderId="0" xfId="1" applyFont="1" applyAlignment="1">
      <alignment vertical="center"/>
    </xf>
    <xf numFmtId="165" fontId="61" fillId="0" borderId="0" xfId="1" applyNumberFormat="1" applyFont="1" applyAlignment="1">
      <alignment vertical="center"/>
    </xf>
    <xf numFmtId="165" fontId="31" fillId="0" borderId="0" xfId="1" applyNumberFormat="1" applyFont="1" applyAlignment="1">
      <alignment vertical="center"/>
    </xf>
    <xf numFmtId="0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165" fontId="61" fillId="0" borderId="0" xfId="0" applyNumberFormat="1" applyFont="1" applyAlignment="1">
      <alignment vertical="center"/>
    </xf>
    <xf numFmtId="165" fontId="31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165" fontId="31" fillId="0" borderId="0" xfId="0" applyNumberFormat="1" applyFont="1"/>
    <xf numFmtId="0" fontId="1" fillId="9" borderId="6" xfId="0" applyFont="1" applyFill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0" fillId="10" borderId="0" xfId="0" applyFill="1" applyAlignment="1">
      <alignment horizontal="center" vertical="center"/>
    </xf>
    <xf numFmtId="0" fontId="35" fillId="5" borderId="1" xfId="0" applyFont="1" applyFill="1" applyBorder="1" applyAlignment="1">
      <alignment vertical="center"/>
    </xf>
    <xf numFmtId="168" fontId="4" fillId="5" borderId="1" xfId="0" applyNumberFormat="1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/>
    </xf>
    <xf numFmtId="0" fontId="4" fillId="9" borderId="34" xfId="0" applyFont="1" applyFill="1" applyBorder="1" applyAlignment="1">
      <alignment horizontal="center"/>
    </xf>
    <xf numFmtId="0" fontId="3" fillId="9" borderId="10" xfId="0" applyFont="1" applyFill="1" applyBorder="1"/>
    <xf numFmtId="0" fontId="3" fillId="9" borderId="35" xfId="0" applyFont="1" applyFill="1" applyBorder="1" applyAlignment="1">
      <alignment horizontal="center" vertical="center"/>
    </xf>
    <xf numFmtId="0" fontId="4" fillId="9" borderId="20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 vertical="center" wrapText="1"/>
    </xf>
    <xf numFmtId="0" fontId="1" fillId="9" borderId="36" xfId="0" applyFont="1" applyFill="1" applyBorder="1" applyAlignment="1">
      <alignment vertical="center" wrapText="1"/>
    </xf>
    <xf numFmtId="0" fontId="8" fillId="9" borderId="37" xfId="0" applyFont="1" applyFill="1" applyBorder="1" applyAlignment="1">
      <alignment horizontal="center" vertical="center" wrapText="1"/>
    </xf>
    <xf numFmtId="0" fontId="3" fillId="9" borderId="38" xfId="0" applyFont="1" applyFill="1" applyBorder="1" applyAlignment="1">
      <alignment vertical="center"/>
    </xf>
    <xf numFmtId="0" fontId="3" fillId="9" borderId="4" xfId="0" applyFont="1" applyFill="1" applyBorder="1" applyAlignment="1">
      <alignment vertical="center"/>
    </xf>
    <xf numFmtId="0" fontId="1" fillId="9" borderId="36" xfId="0" applyFont="1" applyFill="1" applyBorder="1"/>
    <xf numFmtId="0" fontId="1" fillId="9" borderId="38" xfId="0" applyFont="1" applyFill="1" applyBorder="1" applyAlignment="1">
      <alignment horizontal="center" vertical="center"/>
    </xf>
    <xf numFmtId="0" fontId="1" fillId="9" borderId="37" xfId="0" applyFont="1" applyFill="1" applyBorder="1" applyAlignment="1">
      <alignment horizontal="center" vertical="center"/>
    </xf>
    <xf numFmtId="0" fontId="3" fillId="9" borderId="37" xfId="0" applyFont="1" applyFill="1" applyBorder="1" applyAlignment="1">
      <alignment vertical="center"/>
    </xf>
    <xf numFmtId="0" fontId="3" fillId="9" borderId="10" xfId="0" applyFont="1" applyFill="1" applyBorder="1" applyAlignment="1">
      <alignment vertical="center"/>
    </xf>
    <xf numFmtId="0" fontId="3" fillId="9" borderId="39" xfId="0" applyFont="1" applyFill="1" applyBorder="1" applyAlignment="1">
      <alignment vertical="center"/>
    </xf>
    <xf numFmtId="0" fontId="1" fillId="9" borderId="31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left" vertical="center"/>
    </xf>
    <xf numFmtId="0" fontId="6" fillId="9" borderId="8" xfId="0" applyFont="1" applyFill="1" applyBorder="1" applyAlignment="1">
      <alignment horizontal="center" vertical="center"/>
    </xf>
    <xf numFmtId="14" fontId="4" fillId="9" borderId="40" xfId="0" applyNumberFormat="1" applyFont="1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" fillId="9" borderId="6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vertical="center"/>
    </xf>
    <xf numFmtId="0" fontId="4" fillId="9" borderId="20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1" fillId="6" borderId="6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1" fillId="9" borderId="6" xfId="0" applyFont="1" applyFill="1" applyBorder="1" applyAlignment="1">
      <alignment vertical="center"/>
    </xf>
    <xf numFmtId="0" fontId="0" fillId="9" borderId="8" xfId="0" applyFill="1" applyBorder="1" applyAlignment="1">
      <alignment vertical="center"/>
    </xf>
    <xf numFmtId="0" fontId="3" fillId="9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9" fillId="9" borderId="6" xfId="0" applyFon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0" fillId="9" borderId="14" xfId="0" applyFill="1" applyBorder="1" applyAlignment="1">
      <alignment vertical="center"/>
    </xf>
    <xf numFmtId="0" fontId="0" fillId="10" borderId="0" xfId="0" applyFill="1" applyAlignment="1">
      <alignment horizontal="right" vertical="center"/>
    </xf>
    <xf numFmtId="0" fontId="3" fillId="0" borderId="6" xfId="0" applyFont="1" applyBorder="1" applyAlignment="1">
      <alignment horizontal="center" vertical="center"/>
    </xf>
    <xf numFmtId="0" fontId="3" fillId="9" borderId="34" xfId="0" applyFont="1" applyFill="1" applyBorder="1" applyAlignment="1">
      <alignment vertical="center"/>
    </xf>
    <xf numFmtId="0" fontId="37" fillId="9" borderId="1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7" borderId="6" xfId="0" applyFont="1" applyFill="1" applyBorder="1" applyAlignment="1">
      <alignment vertical="center"/>
    </xf>
    <xf numFmtId="0" fontId="11" fillId="7" borderId="6" xfId="0" applyFont="1" applyFill="1" applyBorder="1" applyAlignment="1">
      <alignment horizontal="center" vertical="center"/>
    </xf>
    <xf numFmtId="0" fontId="56" fillId="0" borderId="19" xfId="1" applyFont="1" applyBorder="1" applyAlignment="1">
      <alignment horizontal="left" vertical="center" wrapText="1"/>
    </xf>
    <xf numFmtId="17" fontId="56" fillId="0" borderId="19" xfId="1" applyNumberFormat="1" applyFont="1" applyBorder="1" applyAlignment="1">
      <alignment horizontal="center" vertical="center"/>
    </xf>
    <xf numFmtId="0" fontId="54" fillId="5" borderId="28" xfId="1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center" vertical="center"/>
    </xf>
    <xf numFmtId="0" fontId="27" fillId="11" borderId="28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43" fillId="0" borderId="50" xfId="0" applyFont="1" applyBorder="1" applyAlignment="1">
      <alignment horizontal="center" vertical="center" wrapText="1"/>
    </xf>
    <xf numFmtId="17" fontId="64" fillId="9" borderId="51" xfId="0" applyNumberFormat="1" applyFont="1" applyFill="1" applyBorder="1" applyAlignment="1">
      <alignment horizontal="center" vertical="center" wrapText="1"/>
    </xf>
    <xf numFmtId="168" fontId="43" fillId="9" borderId="52" xfId="0" applyNumberFormat="1" applyFont="1" applyFill="1" applyBorder="1" applyAlignment="1">
      <alignment horizontal="center" vertical="center" wrapText="1"/>
    </xf>
    <xf numFmtId="0" fontId="64" fillId="9" borderId="51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top"/>
    </xf>
    <xf numFmtId="0" fontId="0" fillId="0" borderId="48" xfId="0" applyBorder="1" applyAlignment="1">
      <alignment horizontal="center" vertical="top"/>
    </xf>
    <xf numFmtId="0" fontId="29" fillId="0" borderId="0" xfId="0" applyFont="1"/>
    <xf numFmtId="0" fontId="50" fillId="0" borderId="0" xfId="0" applyFont="1"/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vertical="center"/>
    </xf>
    <xf numFmtId="0" fontId="65" fillId="5" borderId="44" xfId="0" applyFont="1" applyFill="1" applyBorder="1"/>
    <xf numFmtId="165" fontId="66" fillId="5" borderId="44" xfId="0" applyNumberFormat="1" applyFont="1" applyFill="1" applyBorder="1"/>
    <xf numFmtId="0" fontId="27" fillId="7" borderId="28" xfId="0" applyFont="1" applyFill="1" applyBorder="1" applyAlignment="1">
      <alignment horizontal="center" vertical="center"/>
    </xf>
    <xf numFmtId="0" fontId="36" fillId="12" borderId="43" xfId="0" applyFont="1" applyFill="1" applyBorder="1" applyAlignment="1">
      <alignment horizontal="center" vertical="center"/>
    </xf>
    <xf numFmtId="0" fontId="14" fillId="14" borderId="0" xfId="0" applyFont="1" applyFill="1" applyAlignment="1">
      <alignment vertical="center"/>
    </xf>
    <xf numFmtId="0" fontId="11" fillId="14" borderId="0" xfId="0" applyFont="1" applyFill="1" applyAlignment="1">
      <alignment vertical="center"/>
    </xf>
    <xf numFmtId="0" fontId="11" fillId="15" borderId="0" xfId="0" applyFont="1" applyFill="1" applyAlignment="1">
      <alignment horizontal="center" vertical="center"/>
    </xf>
    <xf numFmtId="0" fontId="11" fillId="14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2" fillId="9" borderId="6" xfId="0" applyFont="1" applyFill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 shrinkToFit="1"/>
    </xf>
    <xf numFmtId="0" fontId="0" fillId="0" borderId="6" xfId="0" applyBorder="1" applyAlignment="1">
      <alignment vertical="center"/>
    </xf>
    <xf numFmtId="166" fontId="1" fillId="0" borderId="22" xfId="0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0" fontId="0" fillId="4" borderId="6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5" fontId="4" fillId="0" borderId="20" xfId="1" applyNumberFormat="1" applyFont="1" applyBorder="1" applyAlignment="1">
      <alignment horizontal="center" vertical="top"/>
    </xf>
    <xf numFmtId="165" fontId="67" fillId="0" borderId="20" xfId="1" applyNumberFormat="1" applyFont="1" applyBorder="1" applyAlignment="1">
      <alignment horizontal="center" vertical="center" wrapText="1"/>
    </xf>
    <xf numFmtId="165" fontId="4" fillId="0" borderId="20" xfId="1" applyNumberFormat="1" applyFont="1" applyBorder="1" applyAlignment="1">
      <alignment horizontal="center" vertical="center"/>
    </xf>
    <xf numFmtId="165" fontId="62" fillId="5" borderId="44" xfId="1" applyNumberFormat="1" applyFont="1" applyFill="1" applyBorder="1" applyAlignment="1">
      <alignment horizontal="center" vertical="top" wrapText="1"/>
    </xf>
    <xf numFmtId="0" fontId="62" fillId="0" borderId="0" xfId="0" applyFont="1" applyAlignment="1">
      <alignment vertical="top"/>
    </xf>
    <xf numFmtId="0" fontId="3" fillId="9" borderId="17" xfId="0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9" borderId="2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9" borderId="53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center"/>
    </xf>
    <xf numFmtId="0" fontId="3" fillId="6" borderId="6" xfId="0" applyFont="1" applyFill="1" applyBorder="1" applyAlignment="1">
      <alignment vertical="center"/>
    </xf>
    <xf numFmtId="0" fontId="3" fillId="6" borderId="6" xfId="0" applyFont="1" applyFill="1" applyBorder="1" applyAlignment="1">
      <alignment horizontal="left" vertical="center"/>
    </xf>
    <xf numFmtId="0" fontId="68" fillId="0" borderId="6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15" xfId="0" applyFont="1" applyBorder="1" applyAlignment="1">
      <alignment horizontal="left" vertical="center"/>
    </xf>
    <xf numFmtId="0" fontId="70" fillId="0" borderId="16" xfId="0" applyFont="1" applyBorder="1" applyAlignment="1">
      <alignment horizontal="left" vertical="center" wrapText="1"/>
    </xf>
    <xf numFmtId="14" fontId="12" fillId="9" borderId="6" xfId="0" applyNumberFormat="1" applyFont="1" applyFill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 textRotation="90"/>
    </xf>
    <xf numFmtId="0" fontId="12" fillId="0" borderId="6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textRotation="90"/>
    </xf>
    <xf numFmtId="0" fontId="77" fillId="0" borderId="15" xfId="0" applyFont="1" applyBorder="1" applyAlignment="1">
      <alignment horizontal="left" vertical="center"/>
    </xf>
    <xf numFmtId="0" fontId="78" fillId="0" borderId="16" xfId="0" applyFont="1" applyBorder="1" applyAlignment="1">
      <alignment horizontal="left" vertical="center" wrapText="1"/>
    </xf>
    <xf numFmtId="0" fontId="76" fillId="0" borderId="6" xfId="0" applyFont="1" applyBorder="1" applyAlignment="1">
      <alignment vertical="center"/>
    </xf>
    <xf numFmtId="0" fontId="76" fillId="0" borderId="23" xfId="0" applyFont="1" applyBorder="1" applyAlignment="1">
      <alignment vertical="center"/>
    </xf>
    <xf numFmtId="0" fontId="77" fillId="6" borderId="6" xfId="0" applyFont="1" applyFill="1" applyBorder="1" applyAlignment="1">
      <alignment horizontal="left" vertical="center"/>
    </xf>
    <xf numFmtId="0" fontId="77" fillId="0" borderId="6" xfId="0" applyFont="1" applyBorder="1" applyAlignment="1">
      <alignment vertical="center"/>
    </xf>
    <xf numFmtId="0" fontId="54" fillId="0" borderId="28" xfId="1" applyFont="1" applyBorder="1" applyAlignment="1">
      <alignment vertical="center"/>
    </xf>
    <xf numFmtId="0" fontId="54" fillId="0" borderId="6" xfId="1" applyFont="1" applyBorder="1" applyAlignment="1">
      <alignment vertical="center"/>
    </xf>
    <xf numFmtId="0" fontId="56" fillId="7" borderId="23" xfId="1" applyFont="1" applyFill="1" applyBorder="1" applyAlignment="1">
      <alignment horizontal="center" vertical="center"/>
    </xf>
    <xf numFmtId="0" fontId="54" fillId="8" borderId="6" xfId="1" applyFont="1" applyFill="1" applyBorder="1" applyAlignment="1">
      <alignment vertical="center"/>
    </xf>
    <xf numFmtId="165" fontId="54" fillId="5" borderId="32" xfId="1" applyNumberFormat="1" applyFont="1" applyFill="1" applyBorder="1" applyAlignment="1">
      <alignment horizontal="center" vertical="center" wrapText="1"/>
    </xf>
    <xf numFmtId="0" fontId="62" fillId="5" borderId="23" xfId="1" applyFont="1" applyFill="1" applyBorder="1" applyAlignment="1">
      <alignment horizontal="center" vertical="center"/>
    </xf>
    <xf numFmtId="0" fontId="62" fillId="0" borderId="22" xfId="0" applyFont="1" applyBorder="1" applyAlignment="1">
      <alignment vertical="top"/>
    </xf>
    <xf numFmtId="0" fontId="54" fillId="0" borderId="23" xfId="1" applyFont="1" applyBorder="1" applyAlignment="1">
      <alignment vertical="center"/>
    </xf>
    <xf numFmtId="165" fontId="79" fillId="0" borderId="19" xfId="1" applyNumberFormat="1" applyFont="1" applyBorder="1" applyAlignment="1">
      <alignment horizontal="center" vertical="center"/>
    </xf>
    <xf numFmtId="165" fontId="80" fillId="9" borderId="20" xfId="1" applyNumberFormat="1" applyFont="1" applyFill="1" applyBorder="1" applyAlignment="1">
      <alignment horizontal="center" vertical="center"/>
    </xf>
    <xf numFmtId="0" fontId="81" fillId="5" borderId="28" xfId="1" applyFont="1" applyFill="1" applyBorder="1" applyAlignment="1">
      <alignment horizontal="center" vertical="center" wrapText="1"/>
    </xf>
    <xf numFmtId="165" fontId="81" fillId="5" borderId="32" xfId="1" applyNumberFormat="1" applyFont="1" applyFill="1" applyBorder="1" applyAlignment="1">
      <alignment horizontal="center" vertical="center" wrapText="1"/>
    </xf>
    <xf numFmtId="0" fontId="82" fillId="5" borderId="23" xfId="1" applyFont="1" applyFill="1" applyBorder="1" applyAlignment="1">
      <alignment horizontal="center" vertical="center"/>
    </xf>
    <xf numFmtId="165" fontId="82" fillId="5" borderId="44" xfId="1" applyNumberFormat="1" applyFont="1" applyFill="1" applyBorder="1" applyAlignment="1">
      <alignment horizontal="center" vertical="top" wrapText="1"/>
    </xf>
    <xf numFmtId="0" fontId="79" fillId="0" borderId="19" xfId="1" applyFont="1" applyBorder="1" applyAlignment="1">
      <alignment horizontal="left" vertical="center"/>
    </xf>
    <xf numFmtId="0" fontId="79" fillId="0" borderId="16" xfId="1" applyFont="1" applyBorder="1" applyAlignment="1">
      <alignment horizontal="left"/>
    </xf>
    <xf numFmtId="165" fontId="79" fillId="0" borderId="26" xfId="1" applyNumberFormat="1" applyFont="1" applyBorder="1" applyAlignment="1">
      <alignment horizontal="center"/>
    </xf>
    <xf numFmtId="0" fontId="83" fillId="0" borderId="19" xfId="1" applyFont="1" applyBorder="1" applyAlignment="1">
      <alignment horizontal="center" vertical="center"/>
    </xf>
    <xf numFmtId="165" fontId="83" fillId="0" borderId="19" xfId="1" applyNumberFormat="1" applyFont="1" applyBorder="1" applyAlignment="1">
      <alignment horizontal="center" vertical="center"/>
    </xf>
    <xf numFmtId="0" fontId="85" fillId="0" borderId="20" xfId="1" applyFont="1" applyBorder="1" applyAlignment="1">
      <alignment vertical="center"/>
    </xf>
    <xf numFmtId="165" fontId="84" fillId="0" borderId="20" xfId="1" applyNumberFormat="1" applyFont="1" applyBorder="1" applyAlignment="1">
      <alignment horizontal="center" vertical="center" wrapText="1"/>
    </xf>
    <xf numFmtId="0" fontId="83" fillId="0" borderId="20" xfId="1" applyFont="1" applyBorder="1" applyAlignment="1">
      <alignment vertical="top" wrapText="1"/>
    </xf>
    <xf numFmtId="165" fontId="83" fillId="0" borderId="20" xfId="1" applyNumberFormat="1" applyFont="1" applyBorder="1" applyAlignment="1">
      <alignment vertical="top"/>
    </xf>
    <xf numFmtId="0" fontId="85" fillId="0" borderId="19" xfId="1" applyFont="1" applyBorder="1" applyAlignment="1">
      <alignment vertical="center"/>
    </xf>
    <xf numFmtId="0" fontId="83" fillId="0" borderId="19" xfId="1" applyFont="1" applyBorder="1" applyAlignment="1">
      <alignment horizontal="left" vertical="center" wrapText="1"/>
    </xf>
    <xf numFmtId="165" fontId="63" fillId="0" borderId="20" xfId="1" applyNumberFormat="1" applyFont="1" applyBorder="1" applyAlignment="1">
      <alignment horizontal="center" vertical="center"/>
    </xf>
    <xf numFmtId="165" fontId="86" fillId="0" borderId="20" xfId="1" applyNumberFormat="1" applyFont="1" applyBorder="1" applyAlignment="1">
      <alignment horizontal="center" vertical="center" wrapText="1"/>
    </xf>
    <xf numFmtId="165" fontId="63" fillId="0" borderId="20" xfId="1" applyNumberFormat="1" applyFont="1" applyBorder="1" applyAlignment="1">
      <alignment horizontal="center" vertical="top"/>
    </xf>
    <xf numFmtId="0" fontId="3" fillId="5" borderId="28" xfId="0" applyFont="1" applyFill="1" applyBorder="1" applyAlignment="1">
      <alignment horizontal="center" vertical="center" wrapText="1"/>
    </xf>
    <xf numFmtId="0" fontId="27" fillId="17" borderId="28" xfId="0" applyFont="1" applyFill="1" applyBorder="1" applyAlignment="1">
      <alignment horizontal="center" vertical="center"/>
    </xf>
    <xf numFmtId="0" fontId="27" fillId="4" borderId="28" xfId="0" applyFont="1" applyFill="1" applyBorder="1" applyAlignment="1">
      <alignment horizontal="center" vertical="center"/>
    </xf>
    <xf numFmtId="0" fontId="27" fillId="18" borderId="28" xfId="0" applyFont="1" applyFill="1" applyBorder="1" applyAlignment="1">
      <alignment horizontal="center" vertical="center"/>
    </xf>
    <xf numFmtId="0" fontId="87" fillId="9" borderId="47" xfId="0" applyFont="1" applyFill="1" applyBorder="1" applyAlignment="1">
      <alignment horizontal="center" vertical="center" wrapText="1"/>
    </xf>
    <xf numFmtId="0" fontId="87" fillId="9" borderId="49" xfId="0" applyFont="1" applyFill="1" applyBorder="1" applyAlignment="1">
      <alignment horizontal="center" vertical="center" wrapText="1"/>
    </xf>
    <xf numFmtId="0" fontId="87" fillId="17" borderId="47" xfId="0" applyFont="1" applyFill="1" applyBorder="1" applyAlignment="1">
      <alignment horizontal="center" vertical="center" wrapText="1"/>
    </xf>
    <xf numFmtId="0" fontId="87" fillId="17" borderId="49" xfId="0" applyFont="1" applyFill="1" applyBorder="1" applyAlignment="1">
      <alignment horizontal="center" vertical="center" wrapText="1"/>
    </xf>
    <xf numFmtId="0" fontId="88" fillId="0" borderId="0" xfId="0" applyFont="1" applyAlignment="1">
      <alignment vertical="center"/>
    </xf>
    <xf numFmtId="0" fontId="83" fillId="7" borderId="23" xfId="1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3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center" vertical="center"/>
      <protection locked="0"/>
    </xf>
    <xf numFmtId="0" fontId="16" fillId="6" borderId="6" xfId="0" applyFont="1" applyFill="1" applyBorder="1" applyAlignment="1" applyProtection="1">
      <alignment horizontal="center" vertical="center"/>
      <protection locked="0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/>
      <protection locked="0"/>
    </xf>
    <xf numFmtId="0" fontId="6" fillId="6" borderId="42" xfId="0" applyFont="1" applyFill="1" applyBorder="1" applyAlignment="1" applyProtection="1">
      <alignment horizontal="center" vertical="center"/>
      <protection locked="0"/>
    </xf>
    <xf numFmtId="0" fontId="6" fillId="6" borderId="14" xfId="0" applyFont="1" applyFill="1" applyBorder="1" applyAlignment="1" applyProtection="1">
      <alignment horizontal="center" vertical="center"/>
      <protection locked="0"/>
    </xf>
    <xf numFmtId="0" fontId="3" fillId="6" borderId="14" xfId="0" applyFont="1" applyFill="1" applyBorder="1" applyAlignment="1" applyProtection="1">
      <alignment horizontal="center" vertical="center"/>
      <protection locked="0"/>
    </xf>
    <xf numFmtId="0" fontId="3" fillId="6" borderId="33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42" xfId="0" applyFont="1" applyBorder="1" applyAlignment="1" applyProtection="1">
      <alignment horizontal="center" vertical="center"/>
      <protection locked="0"/>
    </xf>
    <xf numFmtId="0" fontId="6" fillId="0" borderId="2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6" fillId="6" borderId="6" xfId="0" applyFont="1" applyFill="1" applyBorder="1" applyAlignment="1" applyProtection="1">
      <alignment horizontal="left" vertical="center"/>
      <protection locked="0"/>
    </xf>
    <xf numFmtId="0" fontId="0" fillId="6" borderId="6" xfId="0" applyFill="1" applyBorder="1" applyAlignment="1" applyProtection="1">
      <alignment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26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165" fontId="84" fillId="9" borderId="20" xfId="1" applyNumberFormat="1" applyFont="1" applyFill="1" applyBorder="1" applyAlignment="1">
      <alignment horizontal="center" vertical="center"/>
    </xf>
    <xf numFmtId="0" fontId="89" fillId="0" borderId="50" xfId="0" applyFont="1" applyBorder="1" applyAlignment="1">
      <alignment horizontal="center" vertical="center" wrapText="1"/>
    </xf>
    <xf numFmtId="0" fontId="2" fillId="9" borderId="49" xfId="0" applyFont="1" applyFill="1" applyBorder="1" applyAlignment="1">
      <alignment horizontal="center" vertical="center" wrapText="1"/>
    </xf>
    <xf numFmtId="0" fontId="54" fillId="18" borderId="19" xfId="1" applyFont="1" applyFill="1" applyBorder="1" applyAlignment="1">
      <alignment vertical="center"/>
    </xf>
    <xf numFmtId="0" fontId="84" fillId="18" borderId="19" xfId="1" applyFont="1" applyFill="1" applyBorder="1" applyAlignment="1">
      <alignment vertical="center"/>
    </xf>
    <xf numFmtId="0" fontId="54" fillId="7" borderId="28" xfId="1" applyFont="1" applyFill="1" applyBorder="1" applyAlignment="1">
      <alignment vertical="center"/>
    </xf>
    <xf numFmtId="165" fontId="54" fillId="7" borderId="28" xfId="1" applyNumberFormat="1" applyFont="1" applyFill="1" applyBorder="1" applyAlignment="1">
      <alignment horizontal="center" vertical="center"/>
    </xf>
    <xf numFmtId="0" fontId="84" fillId="7" borderId="28" xfId="1" applyFont="1" applyFill="1" applyBorder="1" applyAlignment="1">
      <alignment vertical="center"/>
    </xf>
    <xf numFmtId="165" fontId="84" fillId="7" borderId="28" xfId="1" applyNumberFormat="1" applyFont="1" applyFill="1" applyBorder="1" applyAlignment="1">
      <alignment horizontal="center" vertical="center"/>
    </xf>
    <xf numFmtId="165" fontId="56" fillId="7" borderId="23" xfId="1" applyNumberFormat="1" applyFont="1" applyFill="1" applyBorder="1" applyAlignment="1">
      <alignment horizontal="center" vertical="center"/>
    </xf>
    <xf numFmtId="165" fontId="83" fillId="7" borderId="23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/>
    </xf>
    <xf numFmtId="165" fontId="54" fillId="18" borderId="45" xfId="1" applyNumberFormat="1" applyFont="1" applyFill="1" applyBorder="1" applyAlignment="1">
      <alignment horizontal="center" vertical="center"/>
    </xf>
    <xf numFmtId="0" fontId="54" fillId="18" borderId="28" xfId="1" applyFont="1" applyFill="1" applyBorder="1" applyAlignment="1">
      <alignment horizontal="center" vertical="center" wrapText="1"/>
    </xf>
    <xf numFmtId="0" fontId="84" fillId="18" borderId="28" xfId="1" applyFont="1" applyFill="1" applyBorder="1" applyAlignment="1">
      <alignment horizontal="center" vertical="center" wrapText="1"/>
    </xf>
    <xf numFmtId="165" fontId="84" fillId="18" borderId="45" xfId="1" applyNumberFormat="1" applyFont="1" applyFill="1" applyBorder="1" applyAlignment="1">
      <alignment horizontal="center" vertical="center"/>
    </xf>
    <xf numFmtId="0" fontId="56" fillId="18" borderId="23" xfId="1" applyFont="1" applyFill="1" applyBorder="1" applyAlignment="1">
      <alignment horizontal="center" vertical="center"/>
    </xf>
    <xf numFmtId="165" fontId="56" fillId="18" borderId="58" xfId="1" applyNumberFormat="1" applyFont="1" applyFill="1" applyBorder="1" applyAlignment="1">
      <alignment horizontal="center"/>
    </xf>
    <xf numFmtId="0" fontId="83" fillId="18" borderId="23" xfId="1" applyFont="1" applyFill="1" applyBorder="1" applyAlignment="1">
      <alignment horizontal="center" vertical="center"/>
    </xf>
    <xf numFmtId="165" fontId="83" fillId="18" borderId="58" xfId="1" applyNumberFormat="1" applyFont="1" applyFill="1" applyBorder="1" applyAlignment="1">
      <alignment horizontal="center"/>
    </xf>
    <xf numFmtId="165" fontId="54" fillId="18" borderId="20" xfId="1" applyNumberFormat="1" applyFont="1" applyFill="1" applyBorder="1" applyAlignment="1">
      <alignment horizontal="center" vertical="center"/>
    </xf>
    <xf numFmtId="165" fontId="84" fillId="18" borderId="20" xfId="1" applyNumberFormat="1" applyFont="1" applyFill="1" applyBorder="1" applyAlignment="1">
      <alignment horizontal="center" vertical="center"/>
    </xf>
    <xf numFmtId="165" fontId="55" fillId="9" borderId="20" xfId="1" applyNumberFormat="1" applyFont="1" applyFill="1" applyBorder="1" applyAlignment="1">
      <alignment horizontal="center" vertical="center"/>
    </xf>
    <xf numFmtId="165" fontId="85" fillId="9" borderId="20" xfId="1" applyNumberFormat="1" applyFont="1" applyFill="1" applyBorder="1" applyAlignment="1">
      <alignment horizontal="center" vertical="center"/>
    </xf>
    <xf numFmtId="0" fontId="91" fillId="0" borderId="59" xfId="1" applyFont="1" applyBorder="1" applyAlignment="1">
      <alignment vertical="center" wrapText="1"/>
    </xf>
    <xf numFmtId="0" fontId="91" fillId="0" borderId="20" xfId="1" applyFont="1" applyBorder="1" applyAlignment="1">
      <alignment vertical="center" wrapText="1"/>
    </xf>
    <xf numFmtId="0" fontId="84" fillId="0" borderId="20" xfId="1" applyFont="1" applyBorder="1" applyAlignment="1">
      <alignment vertical="center"/>
    </xf>
    <xf numFmtId="0" fontId="84" fillId="0" borderId="26" xfId="1" applyFont="1" applyBorder="1" applyAlignment="1">
      <alignment vertical="center" wrapText="1"/>
    </xf>
    <xf numFmtId="0" fontId="84" fillId="0" borderId="59" xfId="1" applyFont="1" applyBorder="1" applyAlignment="1">
      <alignment vertical="center" wrapText="1"/>
    </xf>
    <xf numFmtId="0" fontId="84" fillId="0" borderId="20" xfId="1" applyFont="1" applyBorder="1" applyAlignment="1">
      <alignment vertical="center" wrapText="1"/>
    </xf>
    <xf numFmtId="0" fontId="84" fillId="0" borderId="26" xfId="1" applyFont="1" applyBorder="1" applyAlignment="1">
      <alignment vertical="center"/>
    </xf>
    <xf numFmtId="0" fontId="35" fillId="5" borderId="12" xfId="0" applyFont="1" applyFill="1" applyBorder="1" applyAlignment="1">
      <alignment vertical="center"/>
    </xf>
    <xf numFmtId="168" fontId="4" fillId="5" borderId="12" xfId="0" applyNumberFormat="1" applyFont="1" applyFill="1" applyBorder="1" applyAlignment="1">
      <alignment horizontal="center" vertical="center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5" fillId="9" borderId="54" xfId="0" applyFont="1" applyFill="1" applyBorder="1" applyAlignment="1">
      <alignment horizontal="center" vertical="center" wrapText="1"/>
    </xf>
    <xf numFmtId="0" fontId="5" fillId="9" borderId="53" xfId="0" applyFont="1" applyFill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3" fillId="0" borderId="57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>
      <alignment horizontal="left" vertical="center" wrapText="1"/>
    </xf>
    <xf numFmtId="168" fontId="4" fillId="12" borderId="60" xfId="0" applyNumberFormat="1" applyFont="1" applyFill="1" applyBorder="1" applyAlignment="1">
      <alignment horizontal="center" vertical="center"/>
    </xf>
    <xf numFmtId="168" fontId="4" fillId="12" borderId="18" xfId="0" applyNumberFormat="1" applyFont="1" applyFill="1" applyBorder="1" applyAlignment="1">
      <alignment horizontal="center" vertical="center"/>
    </xf>
    <xf numFmtId="168" fontId="4" fillId="12" borderId="32" xfId="0" applyNumberFormat="1" applyFont="1" applyFill="1" applyBorder="1" applyAlignment="1">
      <alignment horizontal="center" vertical="center"/>
    </xf>
    <xf numFmtId="0" fontId="35" fillId="12" borderId="60" xfId="0" applyFont="1" applyFill="1" applyBorder="1" applyAlignment="1">
      <alignment horizontal="center" vertical="center"/>
    </xf>
    <xf numFmtId="0" fontId="35" fillId="12" borderId="18" xfId="0" applyFont="1" applyFill="1" applyBorder="1" applyAlignment="1">
      <alignment horizontal="center" vertical="center"/>
    </xf>
    <xf numFmtId="0" fontId="35" fillId="12" borderId="32" xfId="0" applyFont="1" applyFill="1" applyBorder="1" applyAlignment="1">
      <alignment horizontal="center" vertical="center"/>
    </xf>
    <xf numFmtId="0" fontId="35" fillId="12" borderId="7" xfId="0" applyFont="1" applyFill="1" applyBorder="1" applyAlignment="1">
      <alignment horizontal="center" vertical="center"/>
    </xf>
    <xf numFmtId="0" fontId="35" fillId="12" borderId="8" xfId="0" applyFont="1" applyFill="1" applyBorder="1" applyAlignment="1">
      <alignment horizontal="center" vertical="center"/>
    </xf>
    <xf numFmtId="0" fontId="35" fillId="12" borderId="9" xfId="0" applyFont="1" applyFill="1" applyBorder="1" applyAlignment="1">
      <alignment horizontal="center" vertical="center"/>
    </xf>
    <xf numFmtId="168" fontId="4" fillId="12" borderId="7" xfId="0" applyNumberFormat="1" applyFont="1" applyFill="1" applyBorder="1" applyAlignment="1">
      <alignment horizontal="center" vertical="center"/>
    </xf>
    <xf numFmtId="168" fontId="4" fillId="12" borderId="8" xfId="0" applyNumberFormat="1" applyFont="1" applyFill="1" applyBorder="1" applyAlignment="1">
      <alignment horizontal="center" vertical="center"/>
    </xf>
    <xf numFmtId="168" fontId="4" fillId="12" borderId="9" xfId="0" applyNumberFormat="1" applyFont="1" applyFill="1" applyBorder="1" applyAlignment="1">
      <alignment horizontal="center" vertical="center"/>
    </xf>
    <xf numFmtId="166" fontId="0" fillId="4" borderId="6" xfId="0" applyNumberFormat="1" applyFill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51" fillId="16" borderId="6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90" fillId="9" borderId="59" xfId="1" applyFont="1" applyFill="1" applyBorder="1" applyAlignment="1">
      <alignment horizontal="center" vertical="center" wrapText="1"/>
    </xf>
    <xf numFmtId="0" fontId="90" fillId="9" borderId="20" xfId="1" applyFont="1" applyFill="1" applyBorder="1" applyAlignment="1">
      <alignment horizontal="center" vertical="center" wrapText="1"/>
    </xf>
    <xf numFmtId="0" fontId="90" fillId="9" borderId="26" xfId="1" applyFont="1" applyFill="1" applyBorder="1" applyAlignment="1">
      <alignment horizontal="center" vertical="center" wrapText="1"/>
    </xf>
    <xf numFmtId="17" fontId="72" fillId="0" borderId="0" xfId="0" applyNumberFormat="1" applyFont="1" applyAlignment="1">
      <alignment horizontal="center" vertical="center" wrapText="1"/>
    </xf>
    <xf numFmtId="0" fontId="73" fillId="0" borderId="0" xfId="1" applyFont="1" applyAlignment="1">
      <alignment horizontal="left" vertical="center" wrapText="1"/>
    </xf>
    <xf numFmtId="0" fontId="74" fillId="0" borderId="0" xfId="1" applyFont="1" applyAlignment="1">
      <alignment horizontal="left" vertical="center" wrapText="1"/>
    </xf>
    <xf numFmtId="0" fontId="75" fillId="0" borderId="0" xfId="0" applyFont="1" applyAlignment="1">
      <alignment horizontal="center" vertical="center"/>
    </xf>
    <xf numFmtId="0" fontId="75" fillId="0" borderId="44" xfId="0" applyFont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1094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46</xdr:row>
      <xdr:rowOff>104775</xdr:rowOff>
    </xdr:from>
    <xdr:to>
      <xdr:col>21</xdr:col>
      <xdr:colOff>0</xdr:colOff>
      <xdr:row>55</xdr:row>
      <xdr:rowOff>19050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2534900"/>
          <a:ext cx="20764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971550</xdr:colOff>
      <xdr:row>51</xdr:row>
      <xdr:rowOff>57150</xdr:rowOff>
    </xdr:from>
    <xdr:to>
      <xdr:col>12</xdr:col>
      <xdr:colOff>2419350</xdr:colOff>
      <xdr:row>57</xdr:row>
      <xdr:rowOff>628650</xdr:rowOff>
    </xdr:to>
    <xdr:pic>
      <xdr:nvPicPr>
        <xdr:cNvPr id="24698" name="Рисунок 1">
          <a:extLst>
            <a:ext uri="{FF2B5EF4-FFF2-40B4-BE49-F238E27FC236}">
              <a16:creationId xmlns:a16="http://schemas.microsoft.com/office/drawing/2014/main" id="{00000000-0008-0000-0800-00007A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23021925"/>
          <a:ext cx="5876925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33</xdr:row>
      <xdr:rowOff>57150</xdr:rowOff>
    </xdr:from>
    <xdr:to>
      <xdr:col>11</xdr:col>
      <xdr:colOff>76200</xdr:colOff>
      <xdr:row>38</xdr:row>
      <xdr:rowOff>238125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8675" y="19313525"/>
          <a:ext cx="424815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31749</xdr:colOff>
      <xdr:row>3</xdr:row>
      <xdr:rowOff>15875</xdr:rowOff>
    </xdr:from>
    <xdr:to>
      <xdr:col>1</xdr:col>
      <xdr:colOff>0</xdr:colOff>
      <xdr:row>6</xdr:row>
      <xdr:rowOff>625474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1444625"/>
          <a:ext cx="4016376" cy="249554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3</xdr:row>
      <xdr:rowOff>15874</xdr:rowOff>
    </xdr:from>
    <xdr:to>
      <xdr:col>3</xdr:col>
      <xdr:colOff>0</xdr:colOff>
      <xdr:row>6</xdr:row>
      <xdr:rowOff>625474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1444624"/>
          <a:ext cx="4032251" cy="24955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3</xdr:row>
      <xdr:rowOff>31750</xdr:rowOff>
    </xdr:from>
    <xdr:to>
      <xdr:col>5</xdr:col>
      <xdr:colOff>15875</xdr:colOff>
      <xdr:row>7</xdr:row>
      <xdr:rowOff>15875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1460500"/>
          <a:ext cx="4048126" cy="2498725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3</xdr:row>
      <xdr:rowOff>31750</xdr:rowOff>
    </xdr:from>
    <xdr:to>
      <xdr:col>7</xdr:col>
      <xdr:colOff>0</xdr:colOff>
      <xdr:row>7</xdr:row>
      <xdr:rowOff>15875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1460500"/>
          <a:ext cx="4032250" cy="24987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3</xdr:row>
      <xdr:rowOff>31750</xdr:rowOff>
    </xdr:from>
    <xdr:to>
      <xdr:col>8</xdr:col>
      <xdr:colOff>4032249</xdr:colOff>
      <xdr:row>7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46050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31750</xdr:rowOff>
    </xdr:from>
    <xdr:to>
      <xdr:col>10</xdr:col>
      <xdr:colOff>4032250</xdr:colOff>
      <xdr:row>7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0" y="1460500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47624</xdr:rowOff>
    </xdr:from>
    <xdr:to>
      <xdr:col>0</xdr:col>
      <xdr:colOff>4032250</xdr:colOff>
      <xdr:row>12</xdr:row>
      <xdr:rowOff>625473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5124449"/>
          <a:ext cx="4000500" cy="2463799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9</xdr:row>
      <xdr:rowOff>47625</xdr:rowOff>
    </xdr:from>
    <xdr:to>
      <xdr:col>2</xdr:col>
      <xdr:colOff>4032249</xdr:colOff>
      <xdr:row>13</xdr:row>
      <xdr:rowOff>15875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4" y="5124450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</xdr:colOff>
      <xdr:row>9</xdr:row>
      <xdr:rowOff>31750</xdr:rowOff>
    </xdr:from>
    <xdr:to>
      <xdr:col>4</xdr:col>
      <xdr:colOff>4032249</xdr:colOff>
      <xdr:row>13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4" y="510857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9</xdr:row>
      <xdr:rowOff>31750</xdr:rowOff>
    </xdr:from>
    <xdr:to>
      <xdr:col>7</xdr:col>
      <xdr:colOff>0</xdr:colOff>
      <xdr:row>13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510857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9</xdr:row>
      <xdr:rowOff>15874</xdr:rowOff>
    </xdr:from>
    <xdr:to>
      <xdr:col>9</xdr:col>
      <xdr:colOff>0</xdr:colOff>
      <xdr:row>12</xdr:row>
      <xdr:rowOff>625474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0" y="5092699"/>
          <a:ext cx="4016375" cy="2495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</xdr:colOff>
      <xdr:row>9</xdr:row>
      <xdr:rowOff>15874</xdr:rowOff>
    </xdr:from>
    <xdr:to>
      <xdr:col>11</xdr:col>
      <xdr:colOff>0</xdr:colOff>
      <xdr:row>12</xdr:row>
      <xdr:rowOff>625474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5" y="509269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15</xdr:row>
      <xdr:rowOff>31750</xdr:rowOff>
    </xdr:from>
    <xdr:to>
      <xdr:col>0</xdr:col>
      <xdr:colOff>4032249</xdr:colOff>
      <xdr:row>19</xdr:row>
      <xdr:rowOff>38100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15</xdr:row>
      <xdr:rowOff>31750</xdr:rowOff>
    </xdr:from>
    <xdr:to>
      <xdr:col>2</xdr:col>
      <xdr:colOff>4032250</xdr:colOff>
      <xdr:row>19</xdr:row>
      <xdr:rowOff>22225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8728075"/>
          <a:ext cx="4016375" cy="252412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15</xdr:row>
      <xdr:rowOff>31750</xdr:rowOff>
    </xdr:from>
    <xdr:to>
      <xdr:col>4</xdr:col>
      <xdr:colOff>4032249</xdr:colOff>
      <xdr:row>19</xdr:row>
      <xdr:rowOff>38100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750" y="8728075"/>
          <a:ext cx="4000499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15</xdr:row>
      <xdr:rowOff>31750</xdr:rowOff>
    </xdr:from>
    <xdr:to>
      <xdr:col>7</xdr:col>
      <xdr:colOff>0</xdr:colOff>
      <xdr:row>19</xdr:row>
      <xdr:rowOff>22225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8728075"/>
          <a:ext cx="4032250" cy="25241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15</xdr:row>
      <xdr:rowOff>31750</xdr:rowOff>
    </xdr:from>
    <xdr:to>
      <xdr:col>8</xdr:col>
      <xdr:colOff>4032250</xdr:colOff>
      <xdr:row>19</xdr:row>
      <xdr:rowOff>38100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8728075"/>
          <a:ext cx="4016376" cy="2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15</xdr:row>
      <xdr:rowOff>31750</xdr:rowOff>
    </xdr:from>
    <xdr:to>
      <xdr:col>10</xdr:col>
      <xdr:colOff>4016375</xdr:colOff>
      <xdr:row>19</xdr:row>
      <xdr:rowOff>38100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4250" y="8728075"/>
          <a:ext cx="3984625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21</xdr:row>
      <xdr:rowOff>31750</xdr:rowOff>
    </xdr:from>
    <xdr:to>
      <xdr:col>0</xdr:col>
      <xdr:colOff>4032250</xdr:colOff>
      <xdr:row>25</xdr:row>
      <xdr:rowOff>15875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2366625"/>
          <a:ext cx="4000500" cy="249872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21</xdr:row>
      <xdr:rowOff>31750</xdr:rowOff>
    </xdr:from>
    <xdr:to>
      <xdr:col>3</xdr:col>
      <xdr:colOff>0</xdr:colOff>
      <xdr:row>25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2366625"/>
          <a:ext cx="4032250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21</xdr:row>
      <xdr:rowOff>31750</xdr:rowOff>
    </xdr:from>
    <xdr:to>
      <xdr:col>4</xdr:col>
      <xdr:colOff>4032250</xdr:colOff>
      <xdr:row>25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23666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31749</xdr:colOff>
      <xdr:row>21</xdr:row>
      <xdr:rowOff>15874</xdr:rowOff>
    </xdr:from>
    <xdr:to>
      <xdr:col>7</xdr:col>
      <xdr:colOff>0</xdr:colOff>
      <xdr:row>24</xdr:row>
      <xdr:rowOff>625474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49" y="12350749"/>
          <a:ext cx="4016376" cy="249555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15874</xdr:colOff>
      <xdr:row>21</xdr:row>
      <xdr:rowOff>15875</xdr:rowOff>
    </xdr:from>
    <xdr:to>
      <xdr:col>8</xdr:col>
      <xdr:colOff>4032249</xdr:colOff>
      <xdr:row>25</xdr:row>
      <xdr:rowOff>15875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5874" y="12350750"/>
          <a:ext cx="4016375" cy="2514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21</xdr:row>
      <xdr:rowOff>31750</xdr:rowOff>
    </xdr:from>
    <xdr:to>
      <xdr:col>11</xdr:col>
      <xdr:colOff>15874</xdr:colOff>
      <xdr:row>25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2366625"/>
          <a:ext cx="4048125" cy="2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27</xdr:row>
      <xdr:rowOff>31750</xdr:rowOff>
    </xdr:from>
    <xdr:to>
      <xdr:col>1</xdr:col>
      <xdr:colOff>0</xdr:colOff>
      <xdr:row>31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27</xdr:row>
      <xdr:rowOff>15874</xdr:rowOff>
    </xdr:from>
    <xdr:to>
      <xdr:col>3</xdr:col>
      <xdr:colOff>0</xdr:colOff>
      <xdr:row>30</xdr:row>
      <xdr:rowOff>625474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5970249"/>
          <a:ext cx="403225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27</xdr:row>
      <xdr:rowOff>31750</xdr:rowOff>
    </xdr:from>
    <xdr:to>
      <xdr:col>6</xdr:col>
      <xdr:colOff>4016375</xdr:colOff>
      <xdr:row>31</xdr:row>
      <xdr:rowOff>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250" y="15986125"/>
          <a:ext cx="3984625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31751</xdr:colOff>
      <xdr:row>27</xdr:row>
      <xdr:rowOff>31750</xdr:rowOff>
    </xdr:from>
    <xdr:to>
      <xdr:col>9</xdr:col>
      <xdr:colOff>0</xdr:colOff>
      <xdr:row>30</xdr:row>
      <xdr:rowOff>625474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751" y="15986125"/>
          <a:ext cx="4016374" cy="2479674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27</xdr:row>
      <xdr:rowOff>31750</xdr:rowOff>
    </xdr:from>
    <xdr:to>
      <xdr:col>10</xdr:col>
      <xdr:colOff>4032249</xdr:colOff>
      <xdr:row>31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8374" y="15986125"/>
          <a:ext cx="4016375" cy="248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27</xdr:row>
      <xdr:rowOff>31750</xdr:rowOff>
    </xdr:from>
    <xdr:to>
      <xdr:col>4</xdr:col>
      <xdr:colOff>4016375</xdr:colOff>
      <xdr:row>31</xdr:row>
      <xdr:rowOff>31750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15986125"/>
          <a:ext cx="4000500" cy="2514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(Меню!A2)</f>
        <v>понедельник</v>
      </c>
      <c r="B1" s="111" t="s">
        <v>0</v>
      </c>
      <c r="C1" s="5" t="s">
        <v>1</v>
      </c>
      <c r="D1" s="217" t="s">
        <v>40</v>
      </c>
      <c r="E1" s="217" t="s">
        <v>41</v>
      </c>
      <c r="F1" s="217" t="s">
        <v>42</v>
      </c>
      <c r="G1" s="217" t="s">
        <v>43</v>
      </c>
      <c r="H1" s="217" t="s">
        <v>44</v>
      </c>
      <c r="I1" s="217" t="s">
        <v>45</v>
      </c>
      <c r="J1" s="217" t="s">
        <v>46</v>
      </c>
      <c r="K1" s="217" t="s">
        <v>47</v>
      </c>
      <c r="L1" s="217" t="s">
        <v>48</v>
      </c>
      <c r="M1" s="217" t="s">
        <v>49</v>
      </c>
      <c r="N1" s="217" t="s">
        <v>50</v>
      </c>
      <c r="O1" s="217" t="s">
        <v>51</v>
      </c>
      <c r="P1" s="217" t="s">
        <v>52</v>
      </c>
      <c r="Q1" s="217" t="s">
        <v>53</v>
      </c>
      <c r="R1" s="217" t="s">
        <v>54</v>
      </c>
      <c r="S1" s="217" t="s">
        <v>55</v>
      </c>
      <c r="T1" s="217" t="s">
        <v>56</v>
      </c>
      <c r="U1" s="217" t="s">
        <v>57</v>
      </c>
      <c r="V1" s="217" t="s">
        <v>58</v>
      </c>
      <c r="W1" s="217" t="s">
        <v>59</v>
      </c>
      <c r="X1" s="217" t="s">
        <v>60</v>
      </c>
      <c r="Y1" s="217" t="s">
        <v>61</v>
      </c>
      <c r="Z1" s="217" t="s">
        <v>62</v>
      </c>
      <c r="AA1" s="217" t="s">
        <v>63</v>
      </c>
      <c r="AB1" s="217" t="s">
        <v>64</v>
      </c>
      <c r="AC1" s="217" t="s">
        <v>65</v>
      </c>
      <c r="AD1" s="217" t="s">
        <v>66</v>
      </c>
      <c r="AE1" s="217" t="s">
        <v>67</v>
      </c>
      <c r="AF1" s="217" t="s">
        <v>68</v>
      </c>
      <c r="AG1" s="217" t="s">
        <v>69</v>
      </c>
      <c r="AH1" s="217" t="s">
        <v>70</v>
      </c>
      <c r="AI1" s="217" t="s">
        <v>71</v>
      </c>
      <c r="AJ1" s="217" t="s">
        <v>72</v>
      </c>
      <c r="AK1" s="217" t="s">
        <v>73</v>
      </c>
      <c r="AL1" s="217" t="s">
        <v>74</v>
      </c>
      <c r="AM1" s="217" t="s">
        <v>75</v>
      </c>
      <c r="AN1" s="217" t="s">
        <v>76</v>
      </c>
      <c r="AO1" s="217" t="s">
        <v>77</v>
      </c>
      <c r="AP1" s="217" t="s">
        <v>78</v>
      </c>
      <c r="AQ1" s="217" t="s">
        <v>79</v>
      </c>
    </row>
    <row r="2" spans="1:43" ht="20.100000000000001" customHeight="1">
      <c r="A2" s="127">
        <f>Меню!A3</f>
        <v>45397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(Меню!A4)</f>
        <v>С-т "Витаминный" с яблоком</v>
      </c>
      <c r="B3" s="333">
        <f>(Меню!B4)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(Меню!A5)</f>
        <v>(капуста б/к, морковь, яблоко зелёное, масло растительное нерафинированное, зелень)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(Меню!A6)</f>
        <v>С-т "Винегрет"</v>
      </c>
      <c r="B5" s="333">
        <f>(Меню!B6)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(Меню!A7)</f>
        <v>(свекла, картофель, морковь, огурец маринованный, зелёный горошек, масло растительное нерафинированное, зелень)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1" t="str">
        <f>(Меню!A8)</f>
        <v>С-т "Огурцы с брынзой"</v>
      </c>
      <c r="B7" s="333">
        <f>(Меню!B8)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(Меню!A9)</f>
        <v>(огурцы свежие, брынза, салатная заправка "Лимонная", маслины,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1" t="str">
        <f>(Меню!A10)</f>
        <v>С-т "Чудный"</v>
      </c>
      <c r="B9" s="333">
        <f>(Меню!B10)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(Меню!A11)</f>
        <v>(крабовые палочки, свежие томаты, микс салатных листьев, яйцо, майонез, сыр,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" t="str">
        <f>(Меню!A12)</f>
        <v>С-т "Картель"</v>
      </c>
      <c r="B11" s="333">
        <f>(Меню!B12)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(Меню!A13)</f>
        <v>(ветчина, капуста "Китайская", перец сладкий, фасоль, кукуруза, красный лук, лимонная заправка,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" t="str">
        <f>(Меню!A14)</f>
        <v>С-т "Цезарь с курицей" (220г)</v>
      </c>
      <c r="B13" s="333">
        <f>(Меню!B14)</f>
        <v>195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(Меню!A15)</f>
        <v>(куриное филе запечённое, салат "Айсберг", капуста "Китайская", салат "Ромэйн", томаты  свежие, гренки, сыр, фирменный соус "Цезарь")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(Меню!A17)</f>
        <v>Суп овощной из брокколи</v>
      </c>
      <c r="B16" s="113">
        <f>(Меню!B17)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(Меню!A18)</f>
        <v>Борщ "По-домашнему" с мясом</v>
      </c>
      <c r="B17" s="113">
        <f>(Меню!B18)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(Меню!A20)</f>
        <v>Куриные сердечки в сырном соусе</v>
      </c>
      <c r="B19" s="202">
        <f>(Меню!B20)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(Меню!A22)</f>
        <v>Биточки мясные в томатно-сметанном соусе</v>
      </c>
      <c r="B20" s="202">
        <f>(Меню!B22)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(Меню!A24)</f>
        <v>Шашлычок куриный "Пикантный"</v>
      </c>
      <c r="B21" s="130">
        <f>(Меню!B24)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(Меню!A26)</f>
        <v>Сайда под овощным маринадом</v>
      </c>
      <c r="B22" s="130">
        <f>(Меню!B26)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(Меню!A28)</f>
        <v xml:space="preserve">Свинина запечённая "По-царски" </v>
      </c>
      <c r="B23" s="130">
        <f>(Меню!B28)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(Меню!A30)</f>
        <v>Манты с курицей и грибами           (куриное филе + шампиньоны)</v>
      </c>
      <c r="B24" s="130">
        <f>(Меню!B30)</f>
        <v>195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Меню!A32</f>
        <v>Окорок куриный отварной</v>
      </c>
      <c r="B25" s="130">
        <f>Меню!B32</f>
        <v>185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(Меню!A35)</f>
        <v>Гречка по-домашнему</v>
      </c>
      <c r="B27" s="130">
        <f>(Меню!B35)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(Меню!A36)</f>
        <v>Рис с паприкой</v>
      </c>
      <c r="B28" s="130">
        <f>(Меню!B35)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(Меню!A37)</f>
        <v>Булгур с цукини</v>
      </c>
      <c r="B29" s="130">
        <f>(Меню!B37)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(Меню!A38)</f>
        <v>Картофель по-пекарски</v>
      </c>
      <c r="B30" s="130">
        <f>(Меню!B38)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(Меню!A39)</f>
        <v>Зелёная фасоль на пару с кускусом 1/200</v>
      </c>
      <c r="B31" s="130">
        <f>(Меню!B39)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(Меню!A41)</f>
        <v>Компот фруктово-ягодный  1/500</v>
      </c>
      <c r="B33" s="130">
        <f>(Меню!B41)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35" t="str">
        <f>(Меню!A42)</f>
        <v>Улитка с маком</v>
      </c>
      <c r="B34" s="130">
        <f>(Меню!B42)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35" t="str">
        <f>(Меню!A43)</f>
        <v>Слойка с джемом из киви</v>
      </c>
      <c r="B35" s="130">
        <f>(Меню!B43)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(Меню!A44)</f>
        <v>Пирожок с зелёным луком и яйцом</v>
      </c>
      <c r="B36" s="130">
        <f>(Меню!B44)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(Меню!A45)</f>
        <v>Сосиска в тесте "По-стародворски"</v>
      </c>
      <c r="B37" s="130">
        <f>(Меню!B45)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(Меню!A46)</f>
        <v>Пицца "Катрин" (ветчина, ананасы, шампиньоны)</v>
      </c>
      <c r="B38" s="130">
        <f>(Меню!B46)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(Меню!A47)</f>
        <v>Сырники творожные</v>
      </c>
      <c r="B39" s="130">
        <f>(Меню!B47)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(Меню!A49)</f>
        <v>Соус  "Сметана"       1/30.</v>
      </c>
      <c r="B41" s="130">
        <f>(Меню!B49)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(Меню!A50)</f>
        <v>Соус  "Тар-тар"         1/30.</v>
      </c>
      <c r="B42" s="130">
        <f>(Меню!B50)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(Меню!A51)</f>
        <v>Соус "Сацебели"      1/30.</v>
      </c>
      <c r="B43" s="130">
        <f>(Меню!B51)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327" t="s">
        <v>32</v>
      </c>
      <c r="B46" s="328">
        <f>SUM(D44:AQ44)</f>
        <v>0</v>
      </c>
      <c r="C46" s="176"/>
      <c r="D46" s="345" t="s">
        <v>7</v>
      </c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7"/>
      <c r="R46" s="342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43"/>
      <c r="T46" s="343"/>
      <c r="U46" s="344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 ht="12.75" customHeight="1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 ht="12.75" customHeight="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 ht="12.75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 ht="12.75" customHeight="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 ht="12.75" customHeight="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 ht="12.75" customHeight="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 ht="12.75" customHeight="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 ht="12.75" customHeight="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 ht="12.7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 formatRows="0"/>
  <mergeCells count="259">
    <mergeCell ref="A49:U50"/>
    <mergeCell ref="A51:U52"/>
    <mergeCell ref="A53:U54"/>
    <mergeCell ref="A55:U56"/>
    <mergeCell ref="AC11:AC12"/>
    <mergeCell ref="AD11:AD12"/>
    <mergeCell ref="AE11:AE12"/>
    <mergeCell ref="AF11:AF12"/>
    <mergeCell ref="H11:H12"/>
    <mergeCell ref="I11:I12"/>
    <mergeCell ref="J11:J12"/>
    <mergeCell ref="K11:K12"/>
    <mergeCell ref="L11:L12"/>
    <mergeCell ref="M11:M12"/>
    <mergeCell ref="N11:N12"/>
    <mergeCell ref="O11:O12"/>
    <mergeCell ref="J13:J14"/>
    <mergeCell ref="R46:U46"/>
    <mergeCell ref="D46:Q46"/>
    <mergeCell ref="P11:P12"/>
    <mergeCell ref="Q11:Q12"/>
    <mergeCell ref="R11:R12"/>
    <mergeCell ref="S11:S12"/>
    <mergeCell ref="T11:T12"/>
    <mergeCell ref="U11:U12"/>
    <mergeCell ref="V11:V12"/>
    <mergeCell ref="AA11:AA12"/>
    <mergeCell ref="A47:U48"/>
    <mergeCell ref="AQ7:AQ8"/>
    <mergeCell ref="AP9:AP10"/>
    <mergeCell ref="AQ9:AQ10"/>
    <mergeCell ref="AP13:AP14"/>
    <mergeCell ref="AC7:AC8"/>
    <mergeCell ref="Z9:Z10"/>
    <mergeCell ref="AA9:AA10"/>
    <mergeCell ref="AB9:AB10"/>
    <mergeCell ref="AC9:AC10"/>
    <mergeCell ref="AN9:AN10"/>
    <mergeCell ref="AO9:AO10"/>
    <mergeCell ref="AM9:AM10"/>
    <mergeCell ref="AP11:AP12"/>
    <mergeCell ref="AQ11:AQ12"/>
    <mergeCell ref="AN11:AN12"/>
    <mergeCell ref="AO11:AO12"/>
    <mergeCell ref="AH11:AH12"/>
    <mergeCell ref="AI11:AI12"/>
    <mergeCell ref="AJ11:AJ12"/>
    <mergeCell ref="AK11:AK12"/>
    <mergeCell ref="AM11:AM12"/>
    <mergeCell ref="AB11:AB12"/>
    <mergeCell ref="Z13:Z14"/>
    <mergeCell ref="Z11:Z12"/>
    <mergeCell ref="AG5:AG6"/>
    <mergeCell ref="AH5:AH6"/>
    <mergeCell ref="AI5:AI6"/>
    <mergeCell ref="AG7:AG8"/>
    <mergeCell ref="AH7:AH8"/>
    <mergeCell ref="AJ13:AJ14"/>
    <mergeCell ref="AK13:AK14"/>
    <mergeCell ref="AL13:AL14"/>
    <mergeCell ref="AF9:AF10"/>
    <mergeCell ref="AG9:AG10"/>
    <mergeCell ref="AH9:AH10"/>
    <mergeCell ref="AF13:AF14"/>
    <mergeCell ref="AL9:AL10"/>
    <mergeCell ref="AJ5:AJ6"/>
    <mergeCell ref="AI7:AI8"/>
    <mergeCell ref="AJ7:AJ8"/>
    <mergeCell ref="AK7:AK8"/>
    <mergeCell ref="AI9:AI10"/>
    <mergeCell ref="AJ9:AJ10"/>
    <mergeCell ref="AK9:AK10"/>
    <mergeCell ref="Y11:Y12"/>
    <mergeCell ref="W11:W12"/>
    <mergeCell ref="X11:X12"/>
    <mergeCell ref="T9:T10"/>
    <mergeCell ref="AQ3:AQ4"/>
    <mergeCell ref="AD5:AD6"/>
    <mergeCell ref="AE5:AE6"/>
    <mergeCell ref="AF5:AF6"/>
    <mergeCell ref="AQ5:AQ6"/>
    <mergeCell ref="AK3:AK4"/>
    <mergeCell ref="AL3:AL4"/>
    <mergeCell ref="AP3:AP4"/>
    <mergeCell ref="AK5:AK6"/>
    <mergeCell ref="AD3:AD4"/>
    <mergeCell ref="AF3:AF4"/>
    <mergeCell ref="AG3:AG4"/>
    <mergeCell ref="AH3:AH4"/>
    <mergeCell ref="AI3:AI4"/>
    <mergeCell ref="AJ3:AJ4"/>
    <mergeCell ref="AP5:AP6"/>
    <mergeCell ref="AL11:AL12"/>
    <mergeCell ref="AG11:AG12"/>
    <mergeCell ref="AE3:AE4"/>
    <mergeCell ref="AD7:AD8"/>
    <mergeCell ref="S5:S6"/>
    <mergeCell ref="AC3:AC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B3:B4"/>
    <mergeCell ref="C3:C4"/>
    <mergeCell ref="D3:D4"/>
    <mergeCell ref="E3:E4"/>
    <mergeCell ref="F3:F4"/>
    <mergeCell ref="G3:G4"/>
    <mergeCell ref="H5:H6"/>
    <mergeCell ref="I5:I6"/>
    <mergeCell ref="J5:J6"/>
    <mergeCell ref="Q5:Q6"/>
    <mergeCell ref="R5:R6"/>
    <mergeCell ref="N5:N6"/>
    <mergeCell ref="O5:O6"/>
    <mergeCell ref="P5:P6"/>
    <mergeCell ref="K5:K6"/>
    <mergeCell ref="L5:L6"/>
    <mergeCell ref="M5:M6"/>
    <mergeCell ref="B5:B6"/>
    <mergeCell ref="C5:C6"/>
    <mergeCell ref="D5:D6"/>
    <mergeCell ref="E5:E6"/>
    <mergeCell ref="F5:F6"/>
    <mergeCell ref="G5:G6"/>
    <mergeCell ref="B13:B14"/>
    <mergeCell ref="C13:C14"/>
    <mergeCell ref="D13:D14"/>
    <mergeCell ref="E13:E14"/>
    <mergeCell ref="F13:F14"/>
    <mergeCell ref="G13:G14"/>
    <mergeCell ref="B9:B10"/>
    <mergeCell ref="C9:C10"/>
    <mergeCell ref="D9:D10"/>
    <mergeCell ref="E9:E10"/>
    <mergeCell ref="F9:F10"/>
    <mergeCell ref="G9:G10"/>
    <mergeCell ref="G11:G12"/>
    <mergeCell ref="B11:B12"/>
    <mergeCell ref="C11:C12"/>
    <mergeCell ref="D11:D12"/>
    <mergeCell ref="E11:E12"/>
    <mergeCell ref="F11:F12"/>
    <mergeCell ref="AE9:AE10"/>
    <mergeCell ref="AF7:AF8"/>
    <mergeCell ref="T7:T8"/>
    <mergeCell ref="U7:U8"/>
    <mergeCell ref="V7:V8"/>
    <mergeCell ref="B7:B8"/>
    <mergeCell ref="C7:C8"/>
    <mergeCell ref="D7:D8"/>
    <mergeCell ref="E7:E8"/>
    <mergeCell ref="F7:F8"/>
    <mergeCell ref="G7:G8"/>
    <mergeCell ref="J7:J8"/>
    <mergeCell ref="K7:K8"/>
    <mergeCell ref="L7:L8"/>
    <mergeCell ref="M7:M8"/>
    <mergeCell ref="N7:N8"/>
    <mergeCell ref="O7:O8"/>
    <mergeCell ref="P7:P8"/>
    <mergeCell ref="H13:H14"/>
    <mergeCell ref="I13:I14"/>
    <mergeCell ref="K13:K14"/>
    <mergeCell ref="L13:L14"/>
    <mergeCell ref="M13:M14"/>
    <mergeCell ref="Q13:Q14"/>
    <mergeCell ref="AP7:AP8"/>
    <mergeCell ref="AM7:AM8"/>
    <mergeCell ref="AN7:AN8"/>
    <mergeCell ref="AO7:AO8"/>
    <mergeCell ref="AL7:AL8"/>
    <mergeCell ref="Q9:Q10"/>
    <mergeCell ref="R9:R10"/>
    <mergeCell ref="S9:S10"/>
    <mergeCell ref="Q7:Q8"/>
    <mergeCell ref="R7:R8"/>
    <mergeCell ref="S7:S8"/>
    <mergeCell ref="AB7:AB8"/>
    <mergeCell ref="U9:U10"/>
    <mergeCell ref="V9:V10"/>
    <mergeCell ref="W9:W10"/>
    <mergeCell ref="X9:X10"/>
    <mergeCell ref="Y9:Y10"/>
    <mergeCell ref="AE7:AE8"/>
    <mergeCell ref="AN3:AN4"/>
    <mergeCell ref="AO3:AO4"/>
    <mergeCell ref="AM5:AM6"/>
    <mergeCell ref="AN5:AN6"/>
    <mergeCell ref="AO5:AO6"/>
    <mergeCell ref="AL5:AL6"/>
    <mergeCell ref="AM3:AM4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H7:H8"/>
    <mergeCell ref="I7:I8"/>
    <mergeCell ref="W7:W8"/>
    <mergeCell ref="X7:X8"/>
    <mergeCell ref="Y7:Y8"/>
    <mergeCell ref="Z7:Z8"/>
    <mergeCell ref="AA7:AA8"/>
    <mergeCell ref="AD9:AD10"/>
    <mergeCell ref="AQ13:AQ14"/>
    <mergeCell ref="AN13:AN14"/>
    <mergeCell ref="AO13:AO14"/>
    <mergeCell ref="AA13:AA14"/>
    <mergeCell ref="AB13:AB14"/>
    <mergeCell ref="AC13:AC14"/>
    <mergeCell ref="AM13:AM14"/>
    <mergeCell ref="N13:N14"/>
    <mergeCell ref="O13:O14"/>
    <mergeCell ref="P13:P14"/>
    <mergeCell ref="R13:R14"/>
    <mergeCell ref="S13:S14"/>
    <mergeCell ref="T13:T14"/>
    <mergeCell ref="U13:U14"/>
    <mergeCell ref="V13:V14"/>
    <mergeCell ref="W13:W14"/>
    <mergeCell ref="X13:X14"/>
    <mergeCell ref="Y13:Y14"/>
    <mergeCell ref="AG13:AG14"/>
    <mergeCell ref="AH13:AH14"/>
    <mergeCell ref="AD13:AD14"/>
    <mergeCell ref="AE13:AE14"/>
    <mergeCell ref="AI13:AI14"/>
  </mergeCells>
  <pageMargins left="0.19685039370078741" right="0.19685039370078741" top="0.19685039370078741" bottom="0.19685039370078741" header="0.31496062992125984" footer="0.51181102362204722"/>
  <pageSetup paperSize="9" scale="54" firstPageNumber="0" orientation="landscape" horizontalDpi="360" verticalDpi="36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="60" zoomScaleNormal="60" workbookViewId="0">
      <selection activeCell="C46" sqref="C46"/>
    </sheetView>
  </sheetViews>
  <sheetFormatPr defaultRowHeight="12.75"/>
  <cols>
    <col min="1" max="1" width="60.7109375" style="88" customWidth="1"/>
    <col min="2" max="2" width="10.7109375" style="88" customWidth="1"/>
    <col min="3" max="3" width="60.7109375" style="88" customWidth="1"/>
    <col min="4" max="4" width="10.7109375" style="88" customWidth="1"/>
    <col min="5" max="5" width="60.7109375" style="88" customWidth="1"/>
    <col min="6" max="6" width="10.7109375" style="88" customWidth="1"/>
    <col min="7" max="7" width="60.7109375" style="88" customWidth="1"/>
    <col min="8" max="8" width="10.7109375" style="88" customWidth="1"/>
    <col min="9" max="9" width="60.7109375" style="88" customWidth="1"/>
    <col min="10" max="10" width="10.7109375" customWidth="1"/>
    <col min="11" max="11" width="60.7109375" customWidth="1"/>
    <col min="12" max="12" width="10.7109375" customWidth="1"/>
  </cols>
  <sheetData>
    <row r="1" spans="1:12" ht="48" customHeight="1">
      <c r="A1" s="369" t="s">
        <v>38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</row>
    <row r="2" spans="1:12" ht="33.75" customHeight="1">
      <c r="A2" s="370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</row>
    <row r="3" spans="1:12" ht="30.75" thickBot="1">
      <c r="A3" s="160" t="s">
        <v>166</v>
      </c>
      <c r="B3" s="252" t="s">
        <v>27</v>
      </c>
      <c r="C3" s="253" t="s">
        <v>167</v>
      </c>
      <c r="D3" s="252" t="s">
        <v>27</v>
      </c>
      <c r="E3" s="159" t="s">
        <v>168</v>
      </c>
      <c r="F3" s="252" t="s">
        <v>27</v>
      </c>
      <c r="G3" s="254" t="s">
        <v>169</v>
      </c>
      <c r="H3" s="252" t="s">
        <v>27</v>
      </c>
      <c r="I3" s="175" t="s">
        <v>28</v>
      </c>
      <c r="J3" s="252" t="s">
        <v>27</v>
      </c>
      <c r="K3" s="255" t="s">
        <v>33</v>
      </c>
      <c r="L3" s="252" t="s">
        <v>27</v>
      </c>
    </row>
    <row r="4" spans="1:12" ht="50.1" customHeight="1">
      <c r="A4" s="161"/>
      <c r="B4" s="256" t="s">
        <v>88</v>
      </c>
      <c r="C4" s="161"/>
      <c r="D4" s="256" t="s">
        <v>170</v>
      </c>
      <c r="E4" s="161"/>
      <c r="F4" s="256" t="s">
        <v>171</v>
      </c>
      <c r="G4" s="161"/>
      <c r="H4" s="256" t="s">
        <v>172</v>
      </c>
      <c r="I4" s="161"/>
      <c r="J4" s="256" t="s">
        <v>87</v>
      </c>
      <c r="K4" s="161"/>
      <c r="L4" s="256" t="s">
        <v>89</v>
      </c>
    </row>
    <row r="5" spans="1:12" ht="49.5" customHeight="1">
      <c r="A5" s="162"/>
      <c r="B5" s="257" t="s">
        <v>91</v>
      </c>
      <c r="C5" s="162"/>
      <c r="D5" s="257" t="s">
        <v>90</v>
      </c>
      <c r="E5" s="162"/>
      <c r="F5" s="257" t="s">
        <v>91</v>
      </c>
      <c r="G5" s="162"/>
      <c r="H5" s="257" t="s">
        <v>173</v>
      </c>
      <c r="I5" s="162"/>
      <c r="J5" s="257" t="s">
        <v>90</v>
      </c>
      <c r="K5" s="162"/>
      <c r="L5" s="257" t="s">
        <v>92</v>
      </c>
    </row>
    <row r="6" spans="1:12" ht="50.1" customHeight="1">
      <c r="A6" s="162"/>
      <c r="B6" s="257" t="s">
        <v>94</v>
      </c>
      <c r="C6" s="162"/>
      <c r="D6" s="257" t="s">
        <v>93</v>
      </c>
      <c r="E6" s="162"/>
      <c r="F6" s="257" t="s">
        <v>94</v>
      </c>
      <c r="G6" s="162"/>
      <c r="H6" s="257" t="s">
        <v>95</v>
      </c>
      <c r="I6" s="162"/>
      <c r="J6" s="257" t="s">
        <v>93</v>
      </c>
      <c r="K6" s="162"/>
      <c r="L6" s="257" t="s">
        <v>96</v>
      </c>
    </row>
    <row r="7" spans="1:12" ht="50.1" customHeight="1">
      <c r="A7" s="162"/>
      <c r="B7" s="257" t="s">
        <v>98</v>
      </c>
      <c r="C7" s="162"/>
      <c r="D7" s="257" t="s">
        <v>174</v>
      </c>
      <c r="E7" s="162"/>
      <c r="F7" s="257" t="s">
        <v>175</v>
      </c>
      <c r="G7" s="162"/>
      <c r="H7" s="257" t="s">
        <v>176</v>
      </c>
      <c r="I7" s="162"/>
      <c r="J7" s="257" t="s">
        <v>97</v>
      </c>
      <c r="K7" s="162"/>
      <c r="L7" s="257" t="s">
        <v>99</v>
      </c>
    </row>
    <row r="8" spans="1:12" ht="39.75" customHeight="1">
      <c r="A8" s="163" t="s">
        <v>177</v>
      </c>
      <c r="B8" s="298" t="s">
        <v>0</v>
      </c>
      <c r="C8" s="163" t="s">
        <v>178</v>
      </c>
      <c r="D8" s="298" t="s">
        <v>0</v>
      </c>
      <c r="E8" s="163" t="s">
        <v>179</v>
      </c>
      <c r="F8" s="298" t="s">
        <v>0</v>
      </c>
      <c r="G8" s="163" t="s">
        <v>180</v>
      </c>
      <c r="H8" s="298" t="s">
        <v>0</v>
      </c>
      <c r="I8" s="163" t="s">
        <v>181</v>
      </c>
      <c r="J8" s="298" t="s">
        <v>0</v>
      </c>
      <c r="K8" s="163" t="s">
        <v>182</v>
      </c>
      <c r="L8" s="298" t="s">
        <v>0</v>
      </c>
    </row>
    <row r="9" spans="1:12" ht="50.1" customHeight="1" thickBot="1">
      <c r="A9" s="164" t="s">
        <v>183</v>
      </c>
      <c r="B9" s="165">
        <v>245</v>
      </c>
      <c r="C9" s="164" t="s">
        <v>184</v>
      </c>
      <c r="D9" s="165">
        <v>245</v>
      </c>
      <c r="E9" s="164" t="s">
        <v>185</v>
      </c>
      <c r="F9" s="165">
        <v>225</v>
      </c>
      <c r="G9" s="164" t="s">
        <v>186</v>
      </c>
      <c r="H9" s="165">
        <v>225</v>
      </c>
      <c r="I9" s="164" t="s">
        <v>187</v>
      </c>
      <c r="J9" s="165">
        <v>185</v>
      </c>
      <c r="K9" s="164" t="s">
        <v>188</v>
      </c>
      <c r="L9" s="165">
        <v>145</v>
      </c>
    </row>
    <row r="10" spans="1:12" ht="50.1" customHeight="1">
      <c r="A10" s="161"/>
      <c r="B10" s="256" t="s">
        <v>100</v>
      </c>
      <c r="C10" s="161"/>
      <c r="D10" s="256" t="s">
        <v>189</v>
      </c>
      <c r="E10" s="161"/>
      <c r="F10" s="256" t="s">
        <v>109</v>
      </c>
      <c r="G10" s="161"/>
      <c r="H10" s="256" t="s">
        <v>190</v>
      </c>
      <c r="I10" s="161"/>
      <c r="J10" s="256" t="s">
        <v>107</v>
      </c>
      <c r="K10" s="161"/>
      <c r="L10" s="256" t="s">
        <v>129</v>
      </c>
    </row>
    <row r="11" spans="1:12" ht="50.1" customHeight="1">
      <c r="A11" s="162"/>
      <c r="B11" s="257" t="s">
        <v>102</v>
      </c>
      <c r="C11" s="162"/>
      <c r="D11" s="257" t="s">
        <v>112</v>
      </c>
      <c r="E11" s="162"/>
      <c r="F11" s="257" t="s">
        <v>112</v>
      </c>
      <c r="G11" s="162"/>
      <c r="H11" s="257" t="s">
        <v>133</v>
      </c>
      <c r="I11" s="162"/>
      <c r="J11" s="257" t="s">
        <v>101</v>
      </c>
      <c r="K11" s="162"/>
      <c r="L11" s="257" t="s">
        <v>133</v>
      </c>
    </row>
    <row r="12" spans="1:12" ht="50.1" customHeight="1">
      <c r="A12" s="162"/>
      <c r="B12" s="257" t="s">
        <v>103</v>
      </c>
      <c r="C12" s="162"/>
      <c r="D12" s="257" t="s">
        <v>116</v>
      </c>
      <c r="E12" s="162"/>
      <c r="F12" s="257" t="s">
        <v>116</v>
      </c>
      <c r="G12" s="162"/>
      <c r="H12" s="257" t="s">
        <v>118</v>
      </c>
      <c r="I12" s="162"/>
      <c r="J12" s="257" t="s">
        <v>114</v>
      </c>
      <c r="K12" s="162"/>
      <c r="L12" s="257" t="s">
        <v>118</v>
      </c>
    </row>
    <row r="13" spans="1:12" ht="50.1" customHeight="1">
      <c r="A13" s="162"/>
      <c r="B13" s="257" t="s">
        <v>104</v>
      </c>
      <c r="C13" s="162"/>
      <c r="D13" s="257" t="s">
        <v>191</v>
      </c>
      <c r="E13" s="162"/>
      <c r="F13" s="257" t="s">
        <v>121</v>
      </c>
      <c r="G13" s="162"/>
      <c r="H13" s="257" t="s">
        <v>192</v>
      </c>
      <c r="I13" s="162"/>
      <c r="J13" s="257" t="s">
        <v>119</v>
      </c>
      <c r="K13" s="162"/>
      <c r="L13" s="257" t="s">
        <v>122</v>
      </c>
    </row>
    <row r="14" spans="1:12" ht="37.5" customHeight="1">
      <c r="A14" s="163" t="s">
        <v>106</v>
      </c>
      <c r="B14" s="298" t="s">
        <v>0</v>
      </c>
      <c r="C14" s="163" t="s">
        <v>193</v>
      </c>
      <c r="D14" s="298" t="s">
        <v>0</v>
      </c>
      <c r="E14" s="163" t="s">
        <v>194</v>
      </c>
      <c r="F14" s="298" t="s">
        <v>0</v>
      </c>
      <c r="G14" s="163" t="s">
        <v>105</v>
      </c>
      <c r="H14" s="298" t="s">
        <v>0</v>
      </c>
      <c r="I14" s="163" t="s">
        <v>195</v>
      </c>
      <c r="J14" s="298" t="s">
        <v>0</v>
      </c>
      <c r="K14" s="163" t="s">
        <v>196</v>
      </c>
      <c r="L14" s="298" t="s">
        <v>0</v>
      </c>
    </row>
    <row r="15" spans="1:12" ht="50.1" customHeight="1" thickBot="1">
      <c r="A15" s="164" t="s">
        <v>197</v>
      </c>
      <c r="B15" s="165">
        <v>345</v>
      </c>
      <c r="C15" s="166" t="s">
        <v>198</v>
      </c>
      <c r="D15" s="165">
        <v>345</v>
      </c>
      <c r="E15" s="164" t="s">
        <v>199</v>
      </c>
      <c r="F15" s="165">
        <v>285</v>
      </c>
      <c r="G15" s="164" t="s">
        <v>200</v>
      </c>
      <c r="H15" s="165">
        <v>315</v>
      </c>
      <c r="I15" s="166" t="s">
        <v>201</v>
      </c>
      <c r="J15" s="165">
        <v>285</v>
      </c>
      <c r="K15" s="164" t="s">
        <v>202</v>
      </c>
      <c r="L15" s="165">
        <v>245</v>
      </c>
    </row>
    <row r="16" spans="1:12" ht="50.1" customHeight="1">
      <c r="A16" s="161"/>
      <c r="B16" s="256" t="s">
        <v>203</v>
      </c>
      <c r="C16" s="167"/>
      <c r="D16" s="256" t="s">
        <v>204</v>
      </c>
      <c r="E16" s="161"/>
      <c r="F16" s="256" t="s">
        <v>108</v>
      </c>
      <c r="G16" s="161"/>
      <c r="H16" s="256" t="s">
        <v>107</v>
      </c>
      <c r="I16" s="161"/>
      <c r="J16" s="256" t="s">
        <v>143</v>
      </c>
      <c r="K16" s="161"/>
      <c r="L16" s="256" t="s">
        <v>110</v>
      </c>
    </row>
    <row r="17" spans="1:12" ht="51" customHeight="1">
      <c r="A17" s="162"/>
      <c r="B17" s="257" t="s">
        <v>145</v>
      </c>
      <c r="C17" s="168"/>
      <c r="D17" s="257" t="s">
        <v>101</v>
      </c>
      <c r="E17" s="162"/>
      <c r="F17" s="257" t="s">
        <v>111</v>
      </c>
      <c r="G17" s="162"/>
      <c r="H17" s="257" t="s">
        <v>101</v>
      </c>
      <c r="I17" s="162"/>
      <c r="J17" s="257" t="s">
        <v>145</v>
      </c>
      <c r="K17" s="162"/>
      <c r="L17" s="257" t="s">
        <v>113</v>
      </c>
    </row>
    <row r="18" spans="1:12" ht="50.1" customHeight="1">
      <c r="A18" s="162"/>
      <c r="B18" s="257" t="s">
        <v>147</v>
      </c>
      <c r="C18" s="168"/>
      <c r="D18" s="257" t="s">
        <v>114</v>
      </c>
      <c r="E18" s="162"/>
      <c r="F18" s="257" t="s">
        <v>115</v>
      </c>
      <c r="G18" s="162"/>
      <c r="H18" s="257" t="s">
        <v>114</v>
      </c>
      <c r="I18" s="162"/>
      <c r="J18" s="257" t="s">
        <v>147</v>
      </c>
      <c r="K18" s="162"/>
      <c r="L18" s="257" t="s">
        <v>117</v>
      </c>
    </row>
    <row r="19" spans="1:12" ht="50.1" customHeight="1">
      <c r="A19" s="162"/>
      <c r="B19" s="257" t="s">
        <v>205</v>
      </c>
      <c r="C19" s="168"/>
      <c r="D19" s="257" t="s">
        <v>206</v>
      </c>
      <c r="E19" s="162"/>
      <c r="F19" s="257" t="s">
        <v>120</v>
      </c>
      <c r="G19" s="162"/>
      <c r="H19" s="257" t="s">
        <v>119</v>
      </c>
      <c r="I19" s="162"/>
      <c r="J19" s="257" t="s">
        <v>149</v>
      </c>
      <c r="K19" s="162"/>
      <c r="L19" s="257" t="s">
        <v>122</v>
      </c>
    </row>
    <row r="20" spans="1:12" ht="37.5" customHeight="1">
      <c r="A20" s="163" t="s">
        <v>207</v>
      </c>
      <c r="B20" s="298" t="s">
        <v>0</v>
      </c>
      <c r="C20" s="163" t="s">
        <v>124</v>
      </c>
      <c r="D20" s="298" t="s">
        <v>0</v>
      </c>
      <c r="E20" s="163" t="s">
        <v>208</v>
      </c>
      <c r="F20" s="298" t="s">
        <v>0</v>
      </c>
      <c r="G20" s="163" t="s">
        <v>123</v>
      </c>
      <c r="H20" s="298" t="s">
        <v>0</v>
      </c>
      <c r="I20" s="297" t="s">
        <v>209</v>
      </c>
      <c r="J20" s="298" t="s">
        <v>0</v>
      </c>
      <c r="K20" s="163" t="s">
        <v>125</v>
      </c>
      <c r="L20" s="298" t="s">
        <v>0</v>
      </c>
    </row>
    <row r="21" spans="1:12" ht="50.1" customHeight="1" thickBot="1">
      <c r="A21" s="164" t="s">
        <v>210</v>
      </c>
      <c r="B21" s="165">
        <v>485</v>
      </c>
      <c r="C21" s="164" t="s">
        <v>211</v>
      </c>
      <c r="D21" s="165">
        <v>385</v>
      </c>
      <c r="E21" s="164" t="s">
        <v>212</v>
      </c>
      <c r="F21" s="165">
        <v>315</v>
      </c>
      <c r="G21" s="166" t="s">
        <v>213</v>
      </c>
      <c r="H21" s="165">
        <v>285</v>
      </c>
      <c r="I21" s="166" t="s">
        <v>214</v>
      </c>
      <c r="J21" s="165">
        <v>485</v>
      </c>
      <c r="K21" s="164" t="s">
        <v>215</v>
      </c>
      <c r="L21" s="165">
        <v>245</v>
      </c>
    </row>
    <row r="22" spans="1:12" ht="50.1" customHeight="1">
      <c r="A22" s="161"/>
      <c r="B22" s="256" t="s">
        <v>128</v>
      </c>
      <c r="C22" s="161"/>
      <c r="D22" s="256" t="s">
        <v>216</v>
      </c>
      <c r="E22" s="161"/>
      <c r="F22" s="256" t="s">
        <v>126</v>
      </c>
      <c r="G22" s="161"/>
      <c r="H22" s="256" t="s">
        <v>217</v>
      </c>
      <c r="I22" s="161"/>
      <c r="J22" s="256" t="s">
        <v>127</v>
      </c>
      <c r="K22" s="161"/>
      <c r="L22" s="256" t="s">
        <v>144</v>
      </c>
    </row>
    <row r="23" spans="1:12" ht="50.1" customHeight="1">
      <c r="A23" s="162"/>
      <c r="B23" s="257" t="s">
        <v>132</v>
      </c>
      <c r="C23" s="162"/>
      <c r="D23" s="257" t="s">
        <v>131</v>
      </c>
      <c r="E23" s="162"/>
      <c r="F23" s="257" t="s">
        <v>130</v>
      </c>
      <c r="G23" s="162"/>
      <c r="H23" s="257" t="s">
        <v>131</v>
      </c>
      <c r="I23" s="162"/>
      <c r="J23" s="257" t="s">
        <v>131</v>
      </c>
      <c r="K23" s="162"/>
      <c r="L23" s="257" t="s">
        <v>146</v>
      </c>
    </row>
    <row r="24" spans="1:12" ht="50.1" customHeight="1">
      <c r="A24" s="162"/>
      <c r="B24" s="257" t="s">
        <v>136</v>
      </c>
      <c r="C24" s="162"/>
      <c r="D24" s="257" t="s">
        <v>218</v>
      </c>
      <c r="E24" s="162"/>
      <c r="F24" s="257" t="s">
        <v>134</v>
      </c>
      <c r="G24" s="162"/>
      <c r="H24" s="257" t="s">
        <v>218</v>
      </c>
      <c r="I24" s="162"/>
      <c r="J24" s="257" t="s">
        <v>135</v>
      </c>
      <c r="K24" s="162"/>
      <c r="L24" s="257" t="s">
        <v>148</v>
      </c>
    </row>
    <row r="25" spans="1:12" ht="50.1" customHeight="1">
      <c r="A25" s="162"/>
      <c r="B25" s="257" t="s">
        <v>139</v>
      </c>
      <c r="C25" s="162"/>
      <c r="D25" s="257" t="s">
        <v>219</v>
      </c>
      <c r="E25" s="162"/>
      <c r="F25" s="257" t="s">
        <v>137</v>
      </c>
      <c r="G25" s="162"/>
      <c r="H25" s="257" t="s">
        <v>220</v>
      </c>
      <c r="I25" s="162"/>
      <c r="J25" s="257" t="s">
        <v>138</v>
      </c>
      <c r="K25" s="162"/>
      <c r="L25" s="257" t="s">
        <v>150</v>
      </c>
    </row>
    <row r="26" spans="1:12" ht="37.5" customHeight="1">
      <c r="A26" s="163" t="s">
        <v>142</v>
      </c>
      <c r="B26" s="298" t="s">
        <v>0</v>
      </c>
      <c r="C26" s="163" t="s">
        <v>221</v>
      </c>
      <c r="D26" s="298" t="s">
        <v>0</v>
      </c>
      <c r="E26" s="163" t="s">
        <v>140</v>
      </c>
      <c r="F26" s="298" t="s">
        <v>0</v>
      </c>
      <c r="G26" s="163" t="s">
        <v>222</v>
      </c>
      <c r="H26" s="298" t="s">
        <v>0</v>
      </c>
      <c r="I26" s="163" t="s">
        <v>141</v>
      </c>
      <c r="J26" s="298" t="s">
        <v>0</v>
      </c>
      <c r="K26" s="297" t="s">
        <v>151</v>
      </c>
      <c r="L26" s="298" t="s">
        <v>0</v>
      </c>
    </row>
    <row r="27" spans="1:12" ht="50.1" customHeight="1" thickBot="1">
      <c r="A27" s="166" t="s">
        <v>223</v>
      </c>
      <c r="B27" s="165">
        <v>385</v>
      </c>
      <c r="C27" s="164" t="s">
        <v>224</v>
      </c>
      <c r="D27" s="165">
        <v>415</v>
      </c>
      <c r="E27" s="164" t="s">
        <v>225</v>
      </c>
      <c r="F27" s="165">
        <v>315</v>
      </c>
      <c r="G27" s="164" t="s">
        <v>226</v>
      </c>
      <c r="H27" s="165">
        <v>315</v>
      </c>
      <c r="I27" s="166" t="s">
        <v>227</v>
      </c>
      <c r="J27" s="165">
        <v>285</v>
      </c>
      <c r="K27" s="164" t="s">
        <v>228</v>
      </c>
      <c r="L27" s="165">
        <v>285</v>
      </c>
    </row>
    <row r="28" spans="1:12" ht="50.1" customHeight="1">
      <c r="A28" s="161"/>
      <c r="B28" s="258" t="s">
        <v>158</v>
      </c>
      <c r="C28" s="161"/>
      <c r="D28" s="256" t="s">
        <v>162</v>
      </c>
      <c r="E28" s="161"/>
      <c r="F28" s="258" t="s">
        <v>158</v>
      </c>
      <c r="G28" s="161"/>
      <c r="H28" s="256" t="s">
        <v>162</v>
      </c>
      <c r="I28" s="161"/>
      <c r="J28" s="256" t="s">
        <v>162</v>
      </c>
      <c r="K28" s="161"/>
      <c r="L28" s="256" t="s">
        <v>154</v>
      </c>
    </row>
    <row r="29" spans="1:12" ht="50.1" customHeight="1">
      <c r="A29" s="162"/>
      <c r="B29" s="259" t="s">
        <v>229</v>
      </c>
      <c r="C29" s="162"/>
      <c r="D29" s="257" t="s">
        <v>163</v>
      </c>
      <c r="E29" s="162"/>
      <c r="F29" s="259" t="s">
        <v>159</v>
      </c>
      <c r="G29" s="162"/>
      <c r="H29" s="257" t="s">
        <v>230</v>
      </c>
      <c r="I29" s="162"/>
      <c r="J29" s="257" t="s">
        <v>163</v>
      </c>
      <c r="K29" s="162"/>
      <c r="L29" s="257" t="s">
        <v>155</v>
      </c>
    </row>
    <row r="30" spans="1:12" ht="50.1" customHeight="1">
      <c r="A30" s="162"/>
      <c r="B30" s="259" t="s">
        <v>160</v>
      </c>
      <c r="C30" s="162"/>
      <c r="D30" s="257" t="s">
        <v>164</v>
      </c>
      <c r="E30" s="162"/>
      <c r="F30" s="259" t="s">
        <v>160</v>
      </c>
      <c r="G30" s="162"/>
      <c r="H30" s="257" t="s">
        <v>164</v>
      </c>
      <c r="I30" s="162"/>
      <c r="J30" s="257" t="s">
        <v>164</v>
      </c>
      <c r="K30" s="162"/>
      <c r="L30" s="257" t="s">
        <v>156</v>
      </c>
    </row>
    <row r="31" spans="1:12" ht="50.1" customHeight="1">
      <c r="A31" s="162"/>
      <c r="B31" s="259" t="s">
        <v>231</v>
      </c>
      <c r="C31" s="162"/>
      <c r="D31" s="257" t="s">
        <v>165</v>
      </c>
      <c r="E31" s="162"/>
      <c r="F31" s="259" t="s">
        <v>161</v>
      </c>
      <c r="G31" s="162"/>
      <c r="H31" s="257" t="s">
        <v>232</v>
      </c>
      <c r="I31" s="162"/>
      <c r="J31" s="257" t="s">
        <v>165</v>
      </c>
      <c r="K31" s="162"/>
      <c r="L31" s="257" t="s">
        <v>157</v>
      </c>
    </row>
    <row r="32" spans="1:12" ht="37.5" customHeight="1">
      <c r="A32" s="297" t="s">
        <v>233</v>
      </c>
      <c r="B32" s="298" t="s">
        <v>0</v>
      </c>
      <c r="C32" s="297" t="s">
        <v>234</v>
      </c>
      <c r="D32" s="298" t="s">
        <v>0</v>
      </c>
      <c r="E32" s="297" t="s">
        <v>235</v>
      </c>
      <c r="F32" s="298" t="s">
        <v>0</v>
      </c>
      <c r="G32" s="297" t="s">
        <v>236</v>
      </c>
      <c r="H32" s="298" t="s">
        <v>0</v>
      </c>
      <c r="I32" s="297" t="s">
        <v>237</v>
      </c>
      <c r="J32" s="298" t="s">
        <v>0</v>
      </c>
      <c r="K32" s="297" t="s">
        <v>238</v>
      </c>
      <c r="L32" s="298" t="s">
        <v>0</v>
      </c>
    </row>
    <row r="33" spans="1:14" ht="50.1" customHeight="1" thickBot="1">
      <c r="A33" s="164" t="s">
        <v>239</v>
      </c>
      <c r="B33" s="165">
        <v>385</v>
      </c>
      <c r="C33" s="164" t="s">
        <v>240</v>
      </c>
      <c r="D33" s="165">
        <v>385</v>
      </c>
      <c r="E33" s="164" t="s">
        <v>241</v>
      </c>
      <c r="F33" s="165">
        <v>315</v>
      </c>
      <c r="G33" s="164" t="s">
        <v>242</v>
      </c>
      <c r="H33" s="165">
        <v>315</v>
      </c>
      <c r="I33" s="164" t="s">
        <v>243</v>
      </c>
      <c r="J33" s="165">
        <v>315</v>
      </c>
      <c r="K33" s="164" t="s">
        <v>244</v>
      </c>
      <c r="L33" s="165">
        <v>285</v>
      </c>
    </row>
    <row r="34" spans="1:14" ht="24" customHeight="1">
      <c r="A34" s="366" t="s">
        <v>36</v>
      </c>
      <c r="B34" s="366"/>
      <c r="C34" s="366"/>
      <c r="D34" s="366"/>
      <c r="E34" s="366"/>
      <c r="F34" s="366"/>
      <c r="G34" s="366"/>
      <c r="H34" s="366"/>
      <c r="I34" s="366"/>
      <c r="J34" s="366"/>
      <c r="K34" s="90"/>
      <c r="L34" s="90"/>
    </row>
    <row r="35" spans="1:14" s="170" customFormat="1" ht="24" customHeight="1">
      <c r="A35" s="367" t="s">
        <v>37</v>
      </c>
      <c r="B35" s="368"/>
      <c r="C35" s="368"/>
      <c r="D35" s="368"/>
      <c r="E35" s="368"/>
      <c r="F35" s="368"/>
      <c r="G35" s="368"/>
      <c r="H35" s="368"/>
      <c r="I35" s="368"/>
      <c r="J35" s="368"/>
      <c r="K35" s="91"/>
      <c r="L35" s="92"/>
      <c r="M35" s="169"/>
      <c r="N35" s="92"/>
    </row>
    <row r="36" spans="1:14" s="170" customFormat="1" ht="24" customHeight="1">
      <c r="A36" s="93" t="s">
        <v>29</v>
      </c>
      <c r="B36" s="94"/>
      <c r="C36" s="93"/>
      <c r="D36" s="94"/>
      <c r="E36" s="93"/>
      <c r="F36" s="94"/>
      <c r="G36" s="93"/>
      <c r="H36" s="95"/>
      <c r="I36" s="96"/>
      <c r="J36" s="95"/>
      <c r="K36" s="97"/>
      <c r="L36" s="92"/>
      <c r="M36" s="169"/>
      <c r="N36" s="92"/>
    </row>
    <row r="37" spans="1:14" s="170" customFormat="1" ht="24" customHeight="1">
      <c r="A37" s="98" t="s">
        <v>30</v>
      </c>
      <c r="B37" s="99"/>
      <c r="C37" s="98"/>
      <c r="D37" s="99"/>
      <c r="E37" s="98"/>
      <c r="F37" s="99"/>
      <c r="G37" s="98"/>
      <c r="H37" s="100"/>
      <c r="I37" s="101"/>
      <c r="J37" s="100"/>
      <c r="K37" s="97"/>
      <c r="L37" s="92"/>
      <c r="M37" s="169"/>
      <c r="N37" s="92"/>
    </row>
    <row r="38" spans="1:14" s="170" customFormat="1" ht="24" customHeight="1">
      <c r="A38" s="98" t="s">
        <v>152</v>
      </c>
      <c r="B38" s="99"/>
      <c r="C38" s="98"/>
      <c r="D38" s="99"/>
      <c r="E38" s="98"/>
      <c r="F38" s="99"/>
      <c r="G38" s="98"/>
      <c r="H38" s="100"/>
      <c r="I38" s="101"/>
      <c r="J38" s="100"/>
      <c r="K38" s="97"/>
      <c r="L38" s="92"/>
      <c r="M38" s="169"/>
      <c r="N38" s="92"/>
    </row>
    <row r="39" spans="1:14" s="170" customFormat="1" ht="24" customHeight="1">
      <c r="A39" s="98" t="s">
        <v>153</v>
      </c>
      <c r="B39" s="99"/>
      <c r="C39" s="98"/>
      <c r="D39" s="99"/>
      <c r="E39" s="98"/>
      <c r="F39" s="99"/>
      <c r="G39" s="98"/>
      <c r="H39" s="100"/>
      <c r="I39" s="101"/>
      <c r="J39" s="100"/>
      <c r="K39" s="101"/>
      <c r="L39" s="102"/>
      <c r="M39" s="169"/>
      <c r="N39" s="92"/>
    </row>
    <row r="40" spans="1:14" ht="9.75" customHeight="1">
      <c r="A40" s="171"/>
      <c r="B40" s="171"/>
      <c r="C40" s="171"/>
      <c r="D40" s="171"/>
      <c r="E40" s="171"/>
      <c r="F40" s="171"/>
      <c r="G40" s="171"/>
      <c r="H40" s="171"/>
      <c r="I40" s="171"/>
      <c r="J40" s="172"/>
      <c r="K40" s="172"/>
      <c r="L40" s="172"/>
      <c r="M40" s="260"/>
      <c r="N40" s="260"/>
    </row>
    <row r="41" spans="1:14" s="89" customFormat="1" ht="35.1" customHeight="1">
      <c r="A41" s="7"/>
      <c r="B41" s="7"/>
      <c r="C41" s="7"/>
      <c r="D41" s="7"/>
      <c r="E41" s="7"/>
      <c r="F41" s="7"/>
      <c r="G41" s="7"/>
      <c r="H41" s="7"/>
      <c r="I41" s="7"/>
    </row>
    <row r="42" spans="1:14" s="89" customFormat="1" ht="35.1" customHeight="1">
      <c r="A42" s="7"/>
      <c r="B42" s="7"/>
      <c r="E42" s="7"/>
      <c r="F42" s="7"/>
      <c r="I42" s="7"/>
    </row>
    <row r="43" spans="1:14" s="89" customFormat="1" ht="35.1" customHeight="1">
      <c r="A43" s="7"/>
      <c r="B43" s="7"/>
      <c r="E43" s="7"/>
      <c r="F43" s="7"/>
      <c r="I43" s="7"/>
    </row>
    <row r="44" spans="1:14" s="89" customFormat="1" ht="35.1" customHeight="1">
      <c r="A44" s="7"/>
      <c r="B44" s="7"/>
      <c r="C44" s="7"/>
      <c r="D44" s="7"/>
      <c r="E44" s="7"/>
      <c r="F44" s="7"/>
      <c r="G44" s="7"/>
      <c r="H44" s="7"/>
      <c r="I44" s="7"/>
    </row>
    <row r="45" spans="1:14" s="89" customFormat="1" ht="35.1" customHeight="1">
      <c r="A45" s="7"/>
      <c r="B45" s="7"/>
      <c r="C45" s="7"/>
      <c r="D45" s="7"/>
      <c r="E45" s="7"/>
      <c r="F45" s="7"/>
      <c r="G45" s="7"/>
      <c r="H45" s="7"/>
      <c r="I45" s="7"/>
    </row>
    <row r="46" spans="1:14" s="89" customFormat="1" ht="35.1" customHeight="1">
      <c r="A46" s="7"/>
      <c r="B46" s="7"/>
      <c r="C46" s="7"/>
      <c r="D46" s="7"/>
      <c r="E46" s="7"/>
      <c r="F46" s="7"/>
      <c r="G46" s="7"/>
      <c r="H46" s="7"/>
      <c r="I46" s="7"/>
    </row>
    <row r="47" spans="1:14" s="89" customFormat="1" ht="35.1" customHeight="1">
      <c r="A47" s="7"/>
      <c r="B47" s="7"/>
      <c r="C47" s="7"/>
      <c r="D47" s="7"/>
      <c r="E47" s="7"/>
      <c r="F47" s="7"/>
      <c r="G47" s="7"/>
      <c r="H47" s="7"/>
      <c r="I47" s="7"/>
    </row>
    <row r="48" spans="1:14" s="89" customFormat="1" ht="35.1" customHeight="1">
      <c r="A48" s="7"/>
      <c r="B48" s="7"/>
      <c r="C48" s="7"/>
      <c r="D48" s="7"/>
      <c r="E48" s="7"/>
      <c r="F48" s="7"/>
      <c r="G48" s="7"/>
      <c r="H48" s="7"/>
      <c r="I48" s="7"/>
    </row>
    <row r="49" spans="1:9" s="89" customFormat="1" ht="35.1" customHeight="1">
      <c r="A49" s="7"/>
      <c r="B49" s="7"/>
      <c r="C49" s="7"/>
      <c r="D49" s="7"/>
      <c r="E49" s="7"/>
      <c r="F49" s="7"/>
      <c r="G49" s="7"/>
      <c r="H49" s="7"/>
      <c r="I49" s="7"/>
    </row>
    <row r="50" spans="1:9" s="89" customFormat="1" ht="35.1" customHeight="1">
      <c r="A50" s="7"/>
      <c r="B50" s="7"/>
      <c r="C50" s="7"/>
      <c r="D50" s="7"/>
      <c r="E50" s="7"/>
      <c r="F50" s="7"/>
      <c r="G50" s="7"/>
      <c r="H50" s="7"/>
      <c r="I50" s="7"/>
    </row>
    <row r="51" spans="1:9" s="89" customFormat="1" ht="35.1" customHeight="1">
      <c r="A51" s="7"/>
      <c r="B51" s="7"/>
      <c r="C51" s="7"/>
      <c r="D51" s="7"/>
      <c r="E51" s="7"/>
      <c r="F51" s="7"/>
      <c r="G51" s="7"/>
      <c r="H51" s="7"/>
      <c r="I51" s="7"/>
    </row>
    <row r="52" spans="1:9" s="89" customFormat="1" ht="35.1" customHeight="1">
      <c r="A52" s="7"/>
      <c r="B52" s="7"/>
      <c r="C52" s="7"/>
      <c r="D52" s="7"/>
      <c r="E52" s="7"/>
      <c r="F52" s="7"/>
      <c r="G52" s="7"/>
      <c r="H52" s="7"/>
      <c r="I52" s="7"/>
    </row>
    <row r="53" spans="1:9" s="89" customFormat="1" ht="35.1" customHeight="1">
      <c r="A53" s="7"/>
      <c r="B53" s="7"/>
      <c r="C53" s="7"/>
      <c r="D53" s="7"/>
      <c r="E53" s="7"/>
      <c r="F53" s="7"/>
      <c r="G53" s="7"/>
      <c r="H53" s="7"/>
      <c r="I53" s="7"/>
    </row>
    <row r="54" spans="1:9" s="89" customFormat="1" ht="35.1" customHeight="1">
      <c r="A54" s="7"/>
      <c r="B54" s="7"/>
      <c r="C54" s="7"/>
      <c r="D54" s="7"/>
      <c r="E54" s="7"/>
      <c r="F54" s="7"/>
      <c r="G54" s="7"/>
      <c r="H54" s="7"/>
      <c r="I54" s="7"/>
    </row>
    <row r="55" spans="1:9" s="89" customFormat="1" ht="35.1" customHeight="1">
      <c r="A55" s="7"/>
      <c r="B55" s="7"/>
      <c r="C55" s="7"/>
      <c r="D55" s="7"/>
      <c r="E55" s="7"/>
      <c r="F55" s="7"/>
      <c r="G55" s="7"/>
      <c r="H55" s="7"/>
      <c r="I55" s="7"/>
    </row>
    <row r="56" spans="1:9" s="89" customFormat="1" ht="35.1" customHeight="1">
      <c r="A56" s="7"/>
      <c r="B56" s="7"/>
      <c r="C56" s="7"/>
      <c r="D56" s="7"/>
      <c r="E56" s="7"/>
      <c r="F56" s="7"/>
      <c r="G56" s="7"/>
      <c r="H56" s="7"/>
      <c r="I56" s="7"/>
    </row>
    <row r="57" spans="1:9" s="89" customFormat="1" ht="35.1" customHeight="1">
      <c r="A57" s="7"/>
      <c r="B57" s="7"/>
      <c r="C57" s="7"/>
      <c r="D57" s="7"/>
      <c r="E57" s="7"/>
      <c r="F57" s="7"/>
      <c r="G57" s="7"/>
      <c r="H57" s="7"/>
      <c r="I57" s="7"/>
    </row>
    <row r="58" spans="1:9" s="89" customFormat="1" ht="35.1" customHeight="1">
      <c r="A58" s="7"/>
      <c r="B58" s="7"/>
      <c r="C58" s="7"/>
      <c r="D58" s="7"/>
      <c r="E58" s="7"/>
      <c r="F58" s="7"/>
      <c r="G58" s="7"/>
      <c r="H58" s="7"/>
      <c r="I58" s="7"/>
    </row>
    <row r="59" spans="1:9" s="89" customFormat="1" ht="35.1" customHeight="1">
      <c r="A59" s="7"/>
      <c r="B59" s="7"/>
      <c r="C59" s="7"/>
      <c r="D59" s="7"/>
      <c r="E59" s="7"/>
      <c r="F59" s="7"/>
      <c r="G59" s="7"/>
      <c r="H59" s="7"/>
      <c r="I59" s="7"/>
    </row>
    <row r="60" spans="1:9" s="89" customFormat="1" ht="35.1" customHeight="1">
      <c r="A60" s="7"/>
      <c r="B60" s="7"/>
      <c r="C60" s="7"/>
      <c r="D60" s="7"/>
      <c r="E60" s="7"/>
      <c r="F60" s="7"/>
      <c r="G60" s="7"/>
      <c r="H60" s="7"/>
      <c r="I60" s="7"/>
    </row>
    <row r="61" spans="1:9" s="89" customFormat="1" ht="35.1" customHeight="1">
      <c r="A61" s="7"/>
      <c r="B61" s="7"/>
      <c r="C61" s="7"/>
      <c r="D61" s="7"/>
      <c r="E61" s="7"/>
      <c r="F61" s="7"/>
      <c r="G61" s="7"/>
      <c r="H61" s="7"/>
      <c r="I61" s="7"/>
    </row>
    <row r="62" spans="1:9" s="89" customFormat="1" ht="35.1" customHeight="1">
      <c r="A62" s="7"/>
      <c r="B62" s="7"/>
      <c r="C62" s="7"/>
      <c r="D62" s="7"/>
      <c r="E62" s="7"/>
      <c r="F62" s="7"/>
      <c r="G62" s="7"/>
      <c r="H62" s="7"/>
      <c r="I62" s="7"/>
    </row>
    <row r="63" spans="1:9" s="89" customFormat="1" ht="35.1" customHeight="1">
      <c r="A63" s="7"/>
      <c r="B63" s="7"/>
      <c r="C63" s="7"/>
      <c r="D63" s="7"/>
      <c r="E63" s="7"/>
      <c r="F63" s="7"/>
      <c r="G63" s="7"/>
      <c r="H63" s="7"/>
      <c r="I63" s="7"/>
    </row>
    <row r="64" spans="1:9" s="89" customFormat="1" ht="35.1" customHeight="1">
      <c r="A64" s="7"/>
      <c r="B64" s="7"/>
      <c r="C64" s="7"/>
      <c r="D64" s="7"/>
      <c r="E64" s="7"/>
      <c r="F64" s="7"/>
      <c r="G64" s="7"/>
      <c r="H64" s="7"/>
      <c r="I64" s="7"/>
    </row>
    <row r="65" spans="1:12" s="89" customFormat="1" ht="35.1" customHeight="1">
      <c r="A65" s="7"/>
      <c r="B65" s="7"/>
      <c r="C65" s="7"/>
      <c r="D65" s="7"/>
      <c r="E65" s="7"/>
      <c r="F65" s="7"/>
      <c r="G65" s="7"/>
      <c r="H65" s="7"/>
      <c r="I65" s="7"/>
    </row>
    <row r="66" spans="1:12" s="89" customFormat="1" ht="35.1" customHeight="1">
      <c r="A66" s="7"/>
      <c r="B66" s="7"/>
      <c r="C66" s="7"/>
      <c r="D66" s="7"/>
      <c r="E66" s="7"/>
      <c r="F66" s="7"/>
      <c r="G66" s="7"/>
      <c r="H66" s="7"/>
      <c r="I66" s="7"/>
    </row>
    <row r="67" spans="1:12" s="89" customFormat="1" ht="35.1" customHeight="1">
      <c r="A67" s="7"/>
      <c r="B67" s="7"/>
      <c r="C67" s="7"/>
      <c r="D67" s="7"/>
      <c r="E67" s="7"/>
      <c r="F67" s="7"/>
      <c r="G67" s="7"/>
      <c r="H67" s="7"/>
      <c r="I67" s="7"/>
    </row>
    <row r="68" spans="1:12" s="89" customFormat="1" ht="35.1" customHeight="1">
      <c r="A68" s="7"/>
      <c r="B68" s="7"/>
      <c r="C68" s="7"/>
      <c r="D68" s="7"/>
      <c r="E68" s="7"/>
      <c r="F68" s="7"/>
      <c r="G68" s="7"/>
      <c r="H68" s="7"/>
      <c r="I68" s="7"/>
      <c r="K68"/>
      <c r="L68"/>
    </row>
  </sheetData>
  <mergeCells count="3">
    <mergeCell ref="A34:J34"/>
    <mergeCell ref="A35:J35"/>
    <mergeCell ref="A1:L2"/>
  </mergeCells>
  <pageMargins left="0.19685039370078741" right="0.19685039370078741" top="0.19685039370078741" bottom="0.19685039370078741" header="0.31496062992125984" footer="0.31496062992125984"/>
  <pageSetup paperSize="9" scale="32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(Меню!C2)</f>
        <v>вторник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Меню!C3</f>
        <v>45398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(Меню!C4)</f>
        <v>С-т "Фунчоза с дайконом"</v>
      </c>
      <c r="B3" s="333">
        <f>(Меню!D4)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(Меню!C5)</f>
        <v>(стеклянная лапша "Фунчоза", морковь по-корейски, дайкон, огурец свежий, заправка "Азиатская", зелёный лук, кунжут,  зелень)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(Меню!C6)</f>
        <v>С-т "Монарх"</v>
      </c>
      <c r="B5" s="333">
        <f>(Меню!D6)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(Меню!C7)</f>
        <v>(яйцо куриное, овощи жареные, майонез, листья салата, томат, икра "Масаго", зелень)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1" t="str">
        <f>(Меню!C8)</f>
        <v>С-т "Лонг"</v>
      </c>
      <c r="B7" s="333">
        <f>(Меню!D8)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(Меню!C9)</f>
        <v>(ростки маша, свежий томат, морковь, дайкон, кукуруза, зелень укропа, заправка "Лимонная", семена льна)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1" t="str">
        <f>(Меню!C10)</f>
        <v xml:space="preserve">С-т "Сельдь под шубой" </v>
      </c>
      <c r="B9" s="333">
        <f>(Меню!D10)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(Меню!C11)</f>
        <v xml:space="preserve">(филе сельди с/с, картофель, морковь, майонез, свекла, яйцо, зелень) 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" t="str">
        <f>(Меню!C12)</f>
        <v>С-т "Русский двор"</v>
      </c>
      <c r="B11" s="333">
        <f>(Меню!D12)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(Меню!C13)</f>
        <v>(куриное филе, картофель "Бэби", лук красный, огурец маринованный, чеснок, рубленая зелень укропа, майонез, яйцо)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" t="str">
        <f>(Меню!C14)</f>
        <v>С-т "С арахисовой курицей" (220г)</v>
      </c>
      <c r="B13" s="333">
        <f>(Меню!D14)</f>
        <v>225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(Меню!C15)</f>
        <v>(куриное филе с арахисом, микс салатных листьев, томаты "Черри", яйцо перепелиное, слайс редиса, красный лук, заправка "Греческая", зелень)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(Меню!C17)</f>
        <v>Крем-суп из тыквы</v>
      </c>
      <c r="B16" s="113">
        <f>(Меню!D17)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(Меню!C18)</f>
        <v>Щи по-домашнему с курицей</v>
      </c>
      <c r="B17" s="113">
        <f>(Меню!D18)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(Меню!C20)</f>
        <v>Печёночные оладьи в соусе "Бешамель"</v>
      </c>
      <c r="B19" s="202">
        <f>(Меню!D20)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(Меню!C22)</f>
        <v>Котлета  "Нежная" из  индейки</v>
      </c>
      <c r="B20" s="202">
        <f>(Меню!D22)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(Меню!C24)</f>
        <v>Курица "Тропикано" в сладком чили</v>
      </c>
      <c r="B21" s="130">
        <f>(Меню!D24)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(Меню!C26)</f>
        <v>Горбуша запечённая с овощами</v>
      </c>
      <c r="B22" s="130">
        <f>(Меню!D26)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(Меню!C28)</f>
        <v>Буженина "Медово-горчичная"</v>
      </c>
      <c r="B23" s="130">
        <f>(Меню!D28)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(Меню!C30)</f>
        <v>Жаркое из курицы (бедро) с грибами</v>
      </c>
      <c r="B24" s="130">
        <f>(Меню!D30)</f>
        <v>225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Меню!C32</f>
        <v>Говядина отварная</v>
      </c>
      <c r="B25" s="130">
        <f>Меню!D32</f>
        <v>215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(Меню!C35)</f>
        <v>Рис с зеленью</v>
      </c>
      <c r="B27" s="130">
        <f>(Меню!D35)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(Меню!C36)</f>
        <v>Гречка на сливочном масле</v>
      </c>
      <c r="B28" s="130">
        <f>(Меню!D36)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(Меню!C37)</f>
        <v>Спагетти в соусе "Унаги"</v>
      </c>
      <c r="B29" s="130">
        <f>(Меню!D37)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(Меню!C38)</f>
        <v>Капуста тушёная</v>
      </c>
      <c r="B30" s="130">
        <f>(Меню!D38)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(Меню!C39)</f>
        <v>Драники картофельные с лучком 2/100</v>
      </c>
      <c r="B31" s="130">
        <f>(Меню!D39)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(Меню!C41)</f>
        <v>Компот фруктово-ягодный  1/500</v>
      </c>
      <c r="B33" s="130">
        <f>(Меню!D41)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(Меню!C42)</f>
        <v>Булочка "Московская"</v>
      </c>
      <c r="B34" s="130">
        <f>(Меню!D42)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(Меню!C43)</f>
        <v>Слойка с клубничным джемом</v>
      </c>
      <c r="B35" s="130">
        <f>(Меню!D43)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(Меню!C44)</f>
        <v>Улитка с курагой и творогом</v>
      </c>
      <c r="B36" s="130">
        <f>(Меню!D44)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(Меню!C45)</f>
        <v>Пирожок с ветчиной и сыром</v>
      </c>
      <c r="B37" s="130">
        <f>(Меню!D45)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(Меню!C46)</f>
        <v>Элеш с курицей и картофелем</v>
      </c>
      <c r="B38" s="130">
        <f>(Меню!D46)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(Меню!C47)</f>
        <v>Панна-котта с конфи из красной смородины</v>
      </c>
      <c r="B39" s="130">
        <f>(Меню!D47)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(Меню!C49)</f>
        <v>Соус  "Сметана"       1/30.</v>
      </c>
      <c r="B41" s="130">
        <f>(Меню!D49)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(Меню!C50)</f>
        <v>Соус  "Тар-тар"         1/30.</v>
      </c>
      <c r="B42" s="130">
        <f>(Меню!D50)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(Меню!C51)</f>
        <v>Соус "Сацебели"      1/30.</v>
      </c>
      <c r="B43" s="130">
        <f>(Меню!D51)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 formatRow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N9:AN10"/>
    <mergeCell ref="AO9:AO10"/>
    <mergeCell ref="AP9:AP10"/>
    <mergeCell ref="AO11:AO12"/>
    <mergeCell ref="AP11:AP12"/>
    <mergeCell ref="T11:T12"/>
    <mergeCell ref="U11:U12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Q9:AQ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P9:P10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B11:B12"/>
    <mergeCell ref="C11:C12"/>
    <mergeCell ref="D11:D12"/>
    <mergeCell ref="E11:E12"/>
    <mergeCell ref="F11:F12"/>
    <mergeCell ref="G11:G12"/>
    <mergeCell ref="J11:J12"/>
    <mergeCell ref="N9:N10"/>
    <mergeCell ref="O9:O10"/>
    <mergeCell ref="B9:B10"/>
    <mergeCell ref="C9:C10"/>
    <mergeCell ref="D9:D10"/>
    <mergeCell ref="E9:E10"/>
    <mergeCell ref="F9:F10"/>
    <mergeCell ref="G9:G10"/>
    <mergeCell ref="R11:R12"/>
    <mergeCell ref="S11:S12"/>
    <mergeCell ref="H11:H12"/>
    <mergeCell ref="I11:I12"/>
    <mergeCell ref="L11:L12"/>
    <mergeCell ref="M11:M12"/>
    <mergeCell ref="N11:N12"/>
    <mergeCell ref="K11:K12"/>
    <mergeCell ref="P11:P12"/>
    <mergeCell ref="Q11:Q12"/>
    <mergeCell ref="O11:O12"/>
  </mergeCells>
  <pageMargins left="0.55138888888888893" right="0.55138888888888893" top="0.19652777777777777" bottom="0.19652777777777777" header="0.51180555555555551" footer="0.51180555555555551"/>
  <pageSetup paperSize="9" scale="76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7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(Меню!E2)</f>
        <v>среда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(Меню!E3)</f>
        <v>45399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(Меню!E4)</f>
        <v>С-т "Коул Слоу"</v>
      </c>
      <c r="B3" s="333">
        <f>(Меню!F4)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(Меню!E5)</f>
        <v xml:space="preserve">(капуста б/к, капуста краснокочанная, морковь свежая, соус "Айоли", зелень) 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(Меню!E6)</f>
        <v xml:space="preserve">С-т "Свекла с сыром" </v>
      </c>
      <c r="B5" s="333">
        <f>(Меню!F6)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(Меню!E7)</f>
        <v>(свекла варёная, чеснок, майонез, сыр, зелень)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(Меню!E8)</f>
        <v>С-т "Лукошко"</v>
      </c>
      <c r="B7" s="333">
        <f>(Меню!F8)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(Меню!E9)</f>
        <v>(огурец свежий, картофель, яйцо, рубленая зелень, сметана, зелёный  лук)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(Меню!E10)</f>
        <v>С-т "Датский"</v>
      </c>
      <c r="B9" s="333">
        <f>(Меню!F10)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(Меню!E11)</f>
        <v>(филе сельди с/с, картофель, маринованный огурец, масло растительное, красный лук маринованный, яйцо)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3" t="str">
        <f>(Меню!E12)</f>
        <v>С-т "Мажор"</v>
      </c>
      <c r="B11" s="333">
        <f>(Меню!F12)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(Меню!E13)</f>
        <v>(ветчина из индейки, шампиньоны, картофель, сыр, чеснок, арахис, майонез, яйцо,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3" t="str">
        <f>(Меню!E14)</f>
        <v>С-т "Греческий" (220г)</v>
      </c>
      <c r="B13" s="333">
        <f>(Меню!F14)</f>
        <v>195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(Меню!E15)</f>
        <v>(огурцы свежие, помидоры свежие, перец "Болгарский" жёлтый, микс салатных листьев, красный лук, сыр "Фета", заправка "Греческая", маслины, зелень)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(Меню!E17)</f>
        <v>Суп грибной из шампиньонов</v>
      </c>
      <c r="B16" s="113">
        <f>(Меню!F17)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(Меню!E18)</f>
        <v>Рассольник со шпинатом и курицей</v>
      </c>
      <c r="B17" s="113">
        <f>(Меню!F18)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(Меню!E20)</f>
        <v>Куриные желудки в соусе "WOK"</v>
      </c>
      <c r="B19" s="202">
        <f>(Меню!F20)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(Меню!E22)</f>
        <v>Люля-кебаб из свинины и курицы</v>
      </c>
      <c r="B20" s="202">
        <f>(Меню!F22)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(Меню!E24)</f>
        <v>Куриное филе в тесте "Карри-кляр"</v>
      </c>
      <c r="B21" s="130">
        <f>(Меню!F24)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(Меню!E26)</f>
        <v>Треска припущенная с капустой</v>
      </c>
      <c r="B22" s="130">
        <f>(Меню!F26)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(Меню!E28)</f>
        <v>"Азу" из говядины</v>
      </c>
      <c r="B23" s="130">
        <f>(Меню!F28)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(Меню!E30)</f>
        <v>Плов из курицы (бедро)</v>
      </c>
      <c r="B24" s="130">
        <f>(Меню!F30)</f>
        <v>225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Меню!E32</f>
        <v>Куриная грудка отварная</v>
      </c>
      <c r="B25" s="130">
        <f>Меню!F32</f>
        <v>185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(Меню!E35)</f>
        <v>Гречка с яйцом</v>
      </c>
      <c r="B27" s="130">
        <f>(Меню!F35)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(Меню!E36)</f>
        <v>Лапша отварная</v>
      </c>
      <c r="B28" s="130">
        <f>(Меню!F36)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(Меню!E37)</f>
        <v>Кускус по-домашнему</v>
      </c>
      <c r="B29" s="130">
        <f>(Меню!F37)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(Меню!E38)</f>
        <v>Картофель запечённый "Пушкин"</v>
      </c>
      <c r="B30" s="130">
        <f>(Меню!F38)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(Меню!E39)</f>
        <v>Овощи-гриль (цукини, баклажан, перец) 1/200</v>
      </c>
      <c r="B31" s="130">
        <f>(Меню!F39)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(Меню!E41)</f>
        <v>Компот фруктово-ягодный  1/500</v>
      </c>
      <c r="B33" s="130">
        <f>(Меню!F41)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35" t="str">
        <f>(Меню!E42)</f>
        <v>Улитка с арахисом</v>
      </c>
      <c r="B34" s="130">
        <f>(Меню!F42)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35" t="str">
        <f>(Меню!E43)</f>
        <v>Пирожок жареный с вишней</v>
      </c>
      <c r="B35" s="130">
        <f>(Меню!F43)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35" t="str">
        <f>(Меню!E44)</f>
        <v>Слойка с творогом и сыром</v>
      </c>
      <c r="B36" s="130">
        <f>(Меню!F44)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35" t="str">
        <f>(Меню!E45)</f>
        <v>Сосиска в тесте "По-стародворски"</v>
      </c>
      <c r="B37" s="130">
        <f>(Меню!F45)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35" t="str">
        <f>(Меню!E46)</f>
        <v>Пицца "Охотничья" (с гриб. и охот.колбас.)</v>
      </c>
      <c r="B38" s="130">
        <f>(Меню!F46)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6" t="str">
        <f>(Меню!E47)</f>
        <v>Десерт "Чизкейк с апельсином"</v>
      </c>
      <c r="B39" s="130">
        <f>(Меню!F47)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(Меню!E49)</f>
        <v>Соус  "Сметана"       1/30.</v>
      </c>
      <c r="B41" s="130">
        <f>(Меню!F49)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(Меню!E50)</f>
        <v>Соус  "Тар-тар"         1/30.</v>
      </c>
      <c r="B42" s="130">
        <f>(Меню!F50)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(Меню!E51)</f>
        <v>Соус "Сацебели"      1/30.</v>
      </c>
      <c r="B43" s="130">
        <f>(Меню!F51)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AO13:AO14"/>
    <mergeCell ref="AP13:AP14"/>
    <mergeCell ref="AQ13:AQ14"/>
    <mergeCell ref="D46:Q46"/>
    <mergeCell ref="R46:U46"/>
    <mergeCell ref="AF13:AF14"/>
    <mergeCell ref="AG13:AG14"/>
    <mergeCell ref="AH13:AH14"/>
    <mergeCell ref="AI13:AI14"/>
    <mergeCell ref="AJ13:AJ14"/>
    <mergeCell ref="AK13:AK14"/>
    <mergeCell ref="AL13:AL14"/>
    <mergeCell ref="AM13:AM14"/>
    <mergeCell ref="AN13:AN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E13:AE14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T13:T14"/>
    <mergeCell ref="U13:U14"/>
    <mergeCell ref="V13:V14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Z11:Z12"/>
    <mergeCell ref="AA11:AA12"/>
    <mergeCell ref="AB11:AB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AK9:AK10"/>
    <mergeCell ref="AL9:AL10"/>
    <mergeCell ref="AM9:AM10"/>
    <mergeCell ref="AN9:AN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B11:B12"/>
    <mergeCell ref="C11:C12"/>
    <mergeCell ref="D11:D12"/>
    <mergeCell ref="E11:E12"/>
    <mergeCell ref="F11:F12"/>
    <mergeCell ref="G11:G12"/>
    <mergeCell ref="N9:N10"/>
    <mergeCell ref="O9:O10"/>
    <mergeCell ref="P9:P10"/>
    <mergeCell ref="B9:B10"/>
    <mergeCell ref="C9:C10"/>
    <mergeCell ref="D9:D10"/>
    <mergeCell ref="E9:E10"/>
    <mergeCell ref="F9:F10"/>
    <mergeCell ref="G9:G10"/>
    <mergeCell ref="S11:S12"/>
    <mergeCell ref="H11:H12"/>
    <mergeCell ref="L11:L12"/>
    <mergeCell ref="M11:M12"/>
    <mergeCell ref="N11:N12"/>
    <mergeCell ref="K11:K12"/>
    <mergeCell ref="P11:P12"/>
    <mergeCell ref="Q11:Q12"/>
    <mergeCell ref="O11:O12"/>
    <mergeCell ref="I11:I12"/>
    <mergeCell ref="J11:J12"/>
    <mergeCell ref="R11:R12"/>
  </mergeCells>
  <pageMargins left="0.55118110236220474" right="0.55118110236220474" top="0.19685039370078741" bottom="0.19685039370078741" header="0.51181102362204722" footer="0.51181102362204722"/>
  <pageSetup paperSize="9" scale="78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4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(Меню!G2)</f>
        <v>четверг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(Меню!G3)</f>
        <v>45400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(Меню!G4)</f>
        <v>С-т "Морковь по-корейски" со спаржей</v>
      </c>
      <c r="B3" s="333">
        <f>(Меню!H4)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(Меню!G5)</f>
        <v>(морковь, спаржа-соевая, чеснок, фирменная заправка, зелень)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(Меню!G6)</f>
        <v>С-т "Камчатка"</v>
      </c>
      <c r="B5" s="333">
        <f>(Меню!H6)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(Меню!G7)</f>
        <v>(морская капуста, огурец свежий, перец свежий, морковь свежая, заправка "Горчичная", кунжут)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(Меню!G8)</f>
        <v>С-т "Огурцы с ростками маша"</v>
      </c>
      <c r="B7" s="333">
        <f>(Меню!H8)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(Меню!G9)</f>
        <v>(огурец свежий, ростки маша, микс салатных листьев, заправка "Азиатская", зелёный  лук, кунжут)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(Меню!G10)</f>
        <v>С-т " Нежный"</v>
      </c>
      <c r="B9" s="333">
        <f>(Меню!H10)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(Меню!G11)</f>
        <v>(крабовые палочки, салат Айсберг", огурец свежий, кукуруза, яйцо, майонез, сыр)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3" t="str">
        <f>(Меню!G12)</f>
        <v>С-т "Оливье с курицей"</v>
      </c>
      <c r="B11" s="333">
        <f>(Меню!H12)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(Меню!G13)</f>
        <v>(куриное филе, картофель, яйцо, зелёный горошек, морковь, маринованный огурец, майонез,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3" t="str">
        <f>(Меню!G14)</f>
        <v>С-т "С языком и горчицей" (220г)</v>
      </c>
      <c r="B13" s="333">
        <f>(Меню!H14)</f>
        <v>225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(Меню!G15)</f>
        <v>(говяжий язык, микс салатных листьев, томаты "Черри", огурец свежий, перец "Болгарский" жёлтый, лук красный, заправка "Горчичная", зелень)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(Меню!G17)</f>
        <v>Уха по-венгерски</v>
      </c>
      <c r="B16" s="113">
        <f>(Меню!H17)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(Меню!G18)</f>
        <v>Шурпа по-домашнему с курицей</v>
      </c>
      <c r="B17" s="113">
        <f>(Меню!H18)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(Меню!G20)</f>
        <v>Гуляш из говяжьего сердца</v>
      </c>
      <c r="B19" s="202">
        <f>(Меню!H20)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(Меню!G22)</f>
        <v>Котлета мясная "По-домашнему"</v>
      </c>
      <c r="B20" s="202">
        <f>(Меню!H22)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(Меню!G24)</f>
        <v>Куриная грудка запечённая с томатами</v>
      </c>
      <c r="B21" s="130">
        <f>(Меню!H24)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(Меню!G26)</f>
        <v>Сайда жареная в овсяных хлопьях</v>
      </c>
      <c r="B22" s="130">
        <f>(Меню!H26)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(Меню!G28)</f>
        <v>Свинина "Перечная" с овощами</v>
      </c>
      <c r="B23" s="130">
        <f>(Меню!H28)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(Меню!G30)</f>
        <v>Окорок куриный жареный с чесноком</v>
      </c>
      <c r="B24" s="130">
        <f>(Меню!H30)</f>
        <v>185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Меню!G32</f>
        <v>Язык говяжий отварной</v>
      </c>
      <c r="B25" s="130">
        <f>Меню!H32</f>
        <v>225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(Меню!G35)</f>
        <v>Рис по-домашнему</v>
      </c>
      <c r="B27" s="130">
        <f>(Меню!H35)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(Меню!G36)</f>
        <v>Гречка с грибами</v>
      </c>
      <c r="B28" s="130">
        <f>(Меню!H36)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(Меню!G37)</f>
        <v>Рожки с сыром</v>
      </c>
      <c r="B29" s="130">
        <f>(Меню!H37)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(Меню!G38)</f>
        <v>Капуста жареная с овощами</v>
      </c>
      <c r="B30" s="130">
        <f>(Меню!H38)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(Меню!G39)</f>
        <v>Рагу овощное с грибами 1/200г</v>
      </c>
      <c r="B31" s="130">
        <f>(Меню!H39)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(Меню!G41)</f>
        <v>Компот фруктово-ягодный  1/500</v>
      </c>
      <c r="B33" s="130">
        <f>(Меню!H41)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(Меню!G42)</f>
        <v>Булочка с ананасовым джемом</v>
      </c>
      <c r="B34" s="130">
        <f>(Меню!H42)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(Меню!G43)</f>
        <v>Пирожок с яблоком и корицей</v>
      </c>
      <c r="B35" s="130">
        <f>(Меню!H43)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(Меню!G44)</f>
        <v>Сочни с творогом</v>
      </c>
      <c r="B36" s="130">
        <f>(Меню!H44)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(Меню!G45)</f>
        <v>Пирожок с курицей и сыром</v>
      </c>
      <c r="B37" s="130">
        <f>(Меню!H45)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(Меню!G46)</f>
        <v>Чебурек с мясом</v>
      </c>
      <c r="B38" s="130">
        <f>(Меню!H46)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(Меню!G47)</f>
        <v>Блинчики  "По-домашнему"</v>
      </c>
      <c r="B39" s="130">
        <f>(Меню!H47)</f>
        <v>75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(Меню!G49)</f>
        <v>Соус  "Сметана"       1/30.</v>
      </c>
      <c r="B41" s="130">
        <f>(Меню!H49)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(Меню!G50)</f>
        <v>Соус  "Тар-тар"         1/30.</v>
      </c>
      <c r="B42" s="130">
        <f>(Меню!H50)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(Меню!G51)</f>
        <v>Соус "Сацебели"      1/30.</v>
      </c>
      <c r="B43" s="130">
        <f>(Меню!H51)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 formatRow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</mergeCells>
  <pageMargins left="0.55138888888888893" right="0.55138888888888893" top="0.19652777777777777" bottom="0.19652777777777777" header="0.51180555555555551" footer="0.51180555555555551"/>
  <pageSetup paperSize="9" scale="79" firstPageNumber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8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(Меню!I2)</f>
        <v>пятница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(Меню!I3)</f>
        <v>45401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3" t="str">
        <f>(Меню!I4)</f>
        <v>С-т "Квашеная капуста"</v>
      </c>
      <c r="B3" s="333">
        <f>(Меню!J4)</f>
        <v>65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2" t="str">
        <f>(Меню!I5)</f>
        <v>(капуста б/к, морковь, домашний маринад с душистым перцем и лавровым листом, масло растительное нерафинированное)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 t="str">
        <f>(Меню!I6)</f>
        <v>С-т "Любовница"</v>
      </c>
      <c r="B5" s="333">
        <f>(Меню!J6)</f>
        <v>70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 t="str">
        <f>(Меню!I7)</f>
        <v>(свекла варёная, морковь свежая, изюм, чеснок, майонез, сыр, арахис, зелень)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(Меню!I8)</f>
        <v>С-т "Дачный"</v>
      </c>
      <c r="B7" s="333">
        <f>(Меню!J8)</f>
        <v>85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(Меню!I9)</f>
        <v>(огурец свежий, капуста "Китайская", дайкон, сметана, яйцо,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(Меню!I10)</f>
        <v xml:space="preserve">С-т "Мимоза" </v>
      </c>
      <c r="B9" s="333">
        <f>(Меню!J10)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(Меню!I11)</f>
        <v>(сайра консервированная в масле, картофель, майонез, морковь, яйцо,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3" t="str">
        <f>(Меню!I12)</f>
        <v xml:space="preserve">С-т "Шейха" </v>
      </c>
      <c r="B11" s="333">
        <f>(Меню!J12)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2" t="str">
        <f>(Меню!I13)</f>
        <v>(копчёная куриная грудка, картофель, яйцо, ананас, кукуруза, майонез,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3" t="str">
        <f>(Меню!I14)</f>
        <v>С-т "Цезарь с креветками" (220г)</v>
      </c>
      <c r="B13" s="333">
        <f>(Меню!J14)</f>
        <v>265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2" t="str">
        <f>(Меню!I15)</f>
        <v>(креветки "Королевские", салат "Айсберг", капуста "Китайская", салат "Ромэйн", томаты  свежие, маслины, гренки, сыр, фирменный соус "Цезарь")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 t="str">
        <f>(Меню!I17)</f>
        <v>Крем-суп из шпината</v>
      </c>
      <c r="B16" s="113">
        <f>(Меню!J17)</f>
        <v>98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(Меню!I18)</f>
        <v xml:space="preserve">Солянка мясная по-домашнему </v>
      </c>
      <c r="B17" s="113">
        <f>(Меню!J18)</f>
        <v>118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 t="str">
        <f>(Меню!I20)</f>
        <v>Печень говяжья "По-строгановски"</v>
      </c>
      <c r="B19" s="202">
        <f>(Меню!J20)</f>
        <v>145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 t="str">
        <f>(Меню!I22)</f>
        <v>Котлета куриная "Пожарская"</v>
      </c>
      <c r="B20" s="202">
        <f>(Меню!J22)</f>
        <v>155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(Меню!I24)</f>
        <v>Куриная грудка тушёная "По-болгарски"</v>
      </c>
      <c r="B21" s="130">
        <f>(Меню!J24)</f>
        <v>185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(Меню!I26)</f>
        <v>Зразы рыбные с сыром</v>
      </c>
      <c r="B22" s="130">
        <f>(Меню!J26)</f>
        <v>195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(Меню!I28)</f>
        <v>"Гуляш" из говядины</v>
      </c>
      <c r="B23" s="130">
        <f>(Меню!J28)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129" t="str">
        <f>(Меню!I30)</f>
        <v>Ленивые голубцы</v>
      </c>
      <c r="B24" s="130">
        <f>(Меню!J30)</f>
        <v>225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 t="str">
        <f>Меню!I32</f>
        <v>Форель пряная на пару</v>
      </c>
      <c r="B25" s="130">
        <f>Меню!J32</f>
        <v>255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129" t="str">
        <f>(Меню!I35)</f>
        <v>Гречка с овощами</v>
      </c>
      <c r="B27" s="130">
        <f>(Меню!J35)</f>
        <v>60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 t="str">
        <f>(Меню!I36)</f>
        <v xml:space="preserve">Рожки отварные </v>
      </c>
      <c r="B28" s="130">
        <f>(Меню!J36)</f>
        <v>60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(Меню!I37)</f>
        <v>Рис "Жасмин" с яйцом и зелёным лучком</v>
      </c>
      <c r="B29" s="130">
        <f>(Меню!J37)</f>
        <v>70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(Меню!I38)</f>
        <v>Картофельное пюре</v>
      </c>
      <c r="B30" s="130">
        <f>(Меню!J38)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133" t="str">
        <f>(Меню!I39)</f>
        <v>Цукини запечённые с чесночком 1/200</v>
      </c>
      <c r="B31" s="130">
        <f>(Меню!J39)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(Меню!I41)</f>
        <v>Компот фруктово-ягодный  1/500</v>
      </c>
      <c r="B33" s="130">
        <f>(Меню!J41)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129" t="str">
        <f>(Меню!I42)</f>
        <v>Улитка с корицей</v>
      </c>
      <c r="B34" s="130">
        <f>(Меню!J42)</f>
        <v>55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129" t="str">
        <f>(Меню!I43)</f>
        <v>Рогалик со сгущёнкой</v>
      </c>
      <c r="B35" s="130">
        <f>(Меню!J43)</f>
        <v>60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129" t="str">
        <f>(Меню!I44)</f>
        <v>Ватрушка с творогом</v>
      </c>
      <c r="B36" s="130">
        <f>(Меню!J44)</f>
        <v>65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129" t="str">
        <f>(Меню!I45)</f>
        <v>Пирожок с говяжьей печенью</v>
      </c>
      <c r="B37" s="130">
        <f>(Меню!J45)</f>
        <v>75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129" t="str">
        <f>(Меню!I46)</f>
        <v>Эчпочмак с мясом и картофелем</v>
      </c>
      <c r="B38" s="130">
        <f>(Меню!J46)</f>
        <v>85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133" t="str">
        <f>(Меню!I47)</f>
        <v xml:space="preserve">Торт бисквитный с кремом "Чиз" и ананасами </v>
      </c>
      <c r="B39" s="130">
        <f>(Меню!J47)</f>
        <v>105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(Меню!I49)</f>
        <v>Соус  "Сметана"       1/30.</v>
      </c>
      <c r="B41" s="130">
        <f>(Меню!J49)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(Меню!I50)</f>
        <v>Соус  "Тар-тар"         1/30.</v>
      </c>
      <c r="B42" s="130">
        <f>(Меню!J50)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(Меню!I51)</f>
        <v>Соус "Сацебели"      1/30.</v>
      </c>
      <c r="B43" s="130">
        <f>(Меню!J51)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AO11:AO12"/>
    <mergeCell ref="AP11:AP12"/>
    <mergeCell ref="Z11:Z12"/>
    <mergeCell ref="AA11:AA12"/>
    <mergeCell ref="AB11:AB12"/>
    <mergeCell ref="AC11:AC12"/>
    <mergeCell ref="AQ11:AQ12"/>
    <mergeCell ref="AF11:AF12"/>
    <mergeCell ref="AG11:AG12"/>
    <mergeCell ref="AH11:AH12"/>
    <mergeCell ref="AI11:AI12"/>
    <mergeCell ref="AJ11:AJ12"/>
    <mergeCell ref="AK11:AK12"/>
    <mergeCell ref="AN11:AN12"/>
    <mergeCell ref="AK9:AK10"/>
    <mergeCell ref="AE11:AE12"/>
    <mergeCell ref="AD11:AD12"/>
    <mergeCell ref="AL11:AL12"/>
    <mergeCell ref="AM11:AM12"/>
    <mergeCell ref="AL9:AL10"/>
    <mergeCell ref="AM9:AM10"/>
    <mergeCell ref="V11:V12"/>
    <mergeCell ref="W11:W12"/>
    <mergeCell ref="X11:X12"/>
    <mergeCell ref="Y11:Y12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B3:B4"/>
    <mergeCell ref="C3:C4"/>
    <mergeCell ref="D3:D4"/>
    <mergeCell ref="E3:E4"/>
    <mergeCell ref="F3:F4"/>
    <mergeCell ref="G3:G4"/>
    <mergeCell ref="T3:T4"/>
    <mergeCell ref="U3:U4"/>
    <mergeCell ref="V3:V4"/>
    <mergeCell ref="N3:N4"/>
    <mergeCell ref="O3:O4"/>
    <mergeCell ref="P3:P4"/>
    <mergeCell ref="Q3:Q4"/>
    <mergeCell ref="R3:R4"/>
    <mergeCell ref="S3:S4"/>
    <mergeCell ref="H3:H4"/>
    <mergeCell ref="I3:I4"/>
    <mergeCell ref="J3:J4"/>
    <mergeCell ref="K3:K4"/>
    <mergeCell ref="L3:L4"/>
    <mergeCell ref="M3:M4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B7:B8"/>
    <mergeCell ref="C7:C8"/>
    <mergeCell ref="D7:D8"/>
    <mergeCell ref="E7:E8"/>
    <mergeCell ref="F7:F8"/>
    <mergeCell ref="G7:G8"/>
    <mergeCell ref="N5:N6"/>
    <mergeCell ref="O5:O6"/>
    <mergeCell ref="P5:P6"/>
    <mergeCell ref="B5:B6"/>
    <mergeCell ref="C5:C6"/>
    <mergeCell ref="D5:D6"/>
    <mergeCell ref="E5:E6"/>
    <mergeCell ref="F5:F6"/>
    <mergeCell ref="G5:G6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H9:H10"/>
    <mergeCell ref="I9:I10"/>
    <mergeCell ref="J9:J10"/>
    <mergeCell ref="K9:K10"/>
    <mergeCell ref="L9:L10"/>
    <mergeCell ref="M9:M10"/>
    <mergeCell ref="B9:B10"/>
    <mergeCell ref="C9:C10"/>
    <mergeCell ref="D9:D10"/>
    <mergeCell ref="E9:E10"/>
    <mergeCell ref="F9:F10"/>
    <mergeCell ref="G9:G10"/>
    <mergeCell ref="K11:K12"/>
    <mergeCell ref="L11:L12"/>
    <mergeCell ref="M11:M12"/>
    <mergeCell ref="R9:R10"/>
    <mergeCell ref="N11:N12"/>
    <mergeCell ref="O11:O12"/>
    <mergeCell ref="T11:T12"/>
    <mergeCell ref="U11:U12"/>
    <mergeCell ref="P11:P12"/>
    <mergeCell ref="Q11:Q12"/>
    <mergeCell ref="R11:R12"/>
    <mergeCell ref="S11:S12"/>
    <mergeCell ref="S9:S10"/>
    <mergeCell ref="N9:N10"/>
    <mergeCell ref="O9:O10"/>
    <mergeCell ref="P9:P10"/>
    <mergeCell ref="Q9:Q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</mergeCells>
  <pageMargins left="0.55138888888888893" right="0.55138888888888893" top="0.19652777777777777" bottom="0.19652777777777777" header="0.51180555555555551" footer="0.51180555555555551"/>
  <pageSetup paperSize="9" scale="78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41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ht="99.95" customHeight="1">
      <c r="A1" s="4" t="str">
        <f>(Меню!K2)</f>
        <v>суббота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(Меню!K3)</f>
        <v>45402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18">
        <f>(Меню!K4)</f>
        <v>0</v>
      </c>
      <c r="B3" s="333">
        <f>(Меню!L4)</f>
        <v>0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19">
        <f>(Меню!K5)</f>
        <v>0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18">
        <f>(Меню!K6)</f>
        <v>0</v>
      </c>
      <c r="B5" s="333">
        <f>(Меню!L6)</f>
        <v>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19">
        <f>(Меню!K7)</f>
        <v>0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18" t="str">
        <f>(Меню!K8)</f>
        <v>С-т "Фунчоза по-корейски"</v>
      </c>
      <c r="B7" s="333">
        <f>(Меню!L8)</f>
        <v>65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19" t="str">
        <f>(Меню!K9)</f>
        <v>(вермишель "Фунчоза", морковь по-корейски, огурец свежий, капуста "Пекинская",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18" t="str">
        <f>(Меню!K10)</f>
        <v>С-т "Рио"</v>
      </c>
      <c r="B9" s="333">
        <f>(Меню!L10)</f>
        <v>70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19" t="str">
        <f>(Меню!K11)</f>
        <v>(свекла варёная, чернослив, арахис бланшированный, сметана, чеснок,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8" t="str">
        <f>(Меню!K12)</f>
        <v xml:space="preserve">С-т "Вдохновение" </v>
      </c>
      <c r="B11" s="333">
        <f>(Меню!L12)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19" t="str">
        <f>(Меню!K13)</f>
        <v>(куриное филе, шампиньоны с жареным лучком, огурец свежий, чернослив,  майонез, яйцо,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8">
        <f>(Меню!K14)</f>
        <v>0</v>
      </c>
      <c r="B13" s="333">
        <f>(Меню!L14)</f>
        <v>0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19">
        <f>(Меню!K15)</f>
        <v>0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>
        <f>(Меню!K17)</f>
        <v>0</v>
      </c>
      <c r="B16" s="113">
        <f>(Меню!L17)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(Меню!K18)</f>
        <v>Харчо с курицей по-домашнему</v>
      </c>
      <c r="B17" s="113">
        <f>(Меню!L18)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220">
        <f>(Меню!K20)</f>
        <v>0</v>
      </c>
      <c r="B19" s="202">
        <f>(Меню!L20)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21">
        <f>(Меню!K22)</f>
        <v>0</v>
      </c>
      <c r="B20" s="202">
        <f>(Меню!L22)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220" t="str">
        <f>(Меню!K24)</f>
        <v>Куриные оладьи "По-министерски"</v>
      </c>
      <c r="B21" s="130">
        <f>(Меню!L24)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220" t="str">
        <f>(Меню!K26)</f>
        <v>Куриная грудка запечённая с ананасами</v>
      </c>
      <c r="B22" s="130">
        <f>(Меню!L26)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220" t="str">
        <f>(Меню!K28)</f>
        <v>Медальоны из свинины в соусе "Демиглас"</v>
      </c>
      <c r="B23" s="130">
        <f>(Меню!L28)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220">
        <f>(Меню!K30)</f>
        <v>0</v>
      </c>
      <c r="B24" s="130">
        <f>(Меню!L30)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22">
        <f>Меню!K32</f>
        <v>0</v>
      </c>
      <c r="B25" s="130">
        <f>Меню!L32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220">
        <f>(Меню!K35)</f>
        <v>0</v>
      </c>
      <c r="B27" s="130">
        <f>(Меню!L35)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220">
        <f>(Меню!K36)</f>
        <v>0</v>
      </c>
      <c r="B28" s="130">
        <f>(Меню!L36)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220" t="str">
        <f>(Меню!K37)</f>
        <v>Гречка с чечевицей</v>
      </c>
      <c r="B29" s="130">
        <f>(Меню!L37)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220" t="str">
        <f>(Меню!K38)</f>
        <v>Рис с грибами</v>
      </c>
      <c r="B30" s="130">
        <f>(Меню!L38)</f>
        <v>60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0" t="str">
        <f>(Меню!K39)</f>
        <v>Брокколи на пару 1/200</v>
      </c>
      <c r="B31" s="130">
        <f>(Меню!L39)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223" t="str">
        <f>(Меню!K41)</f>
        <v>Компот фруктово-ягодный  1/500</v>
      </c>
      <c r="B33" s="130">
        <f>(Меню!L41)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220" t="e">
        <f>(Меню!#REF!)</f>
        <v>#REF!</v>
      </c>
      <c r="B34" s="130">
        <f>(Меню!L42)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220" t="str">
        <f>(Меню!K42)</f>
        <v>Линия раздачи в столовой не работает</v>
      </c>
      <c r="B35" s="130">
        <f>(Меню!L43)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220" t="str">
        <f>(Меню!K44)</f>
        <v>Линия раздачи в столовой</v>
      </c>
      <c r="B36" s="130">
        <f>(Меню!L44)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220" t="str">
        <f>(Меню!K45)</f>
        <v>не работает</v>
      </c>
      <c r="B37" s="130">
        <f>(Меню!L45)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220">
        <f>(Меню!K46)</f>
        <v>0</v>
      </c>
      <c r="B38" s="130">
        <f>(Меню!L46)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23">
        <f>(Меню!K47)</f>
        <v>0</v>
      </c>
      <c r="B39" s="130">
        <f>(Меню!L47)</f>
        <v>0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(Меню!K49)</f>
        <v>Соус  "Сметана"       1/30.</v>
      </c>
      <c r="B41" s="130">
        <f>(Меню!L49)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(Меню!K50)</f>
        <v>Соус  "Тар-тар"         1/30.</v>
      </c>
      <c r="B42" s="130">
        <f>(Меню!L50)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(Меню!K51)</f>
        <v>Соус "Сацебели"      1/30.</v>
      </c>
      <c r="B43" s="130">
        <f>(Меню!L51)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Z11:Z12"/>
    <mergeCell ref="AA11:AA12"/>
    <mergeCell ref="AB11:AB12"/>
    <mergeCell ref="AC11:AC12"/>
    <mergeCell ref="AD11:AD12"/>
    <mergeCell ref="AE11:AE12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B11:B12"/>
    <mergeCell ref="C11:C12"/>
    <mergeCell ref="D11:D12"/>
    <mergeCell ref="AL9:AL10"/>
    <mergeCell ref="AM9:AM10"/>
    <mergeCell ref="AN9:AN10"/>
    <mergeCell ref="AO9:AO10"/>
    <mergeCell ref="AP9:AP10"/>
    <mergeCell ref="AQ9:AQ10"/>
    <mergeCell ref="T11:T12"/>
    <mergeCell ref="U11:U12"/>
    <mergeCell ref="V11:V12"/>
    <mergeCell ref="W11:W12"/>
    <mergeCell ref="X11:X12"/>
    <mergeCell ref="Y11:Y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L11:AL12"/>
    <mergeCell ref="AM11:AM12"/>
    <mergeCell ref="AN11:AN12"/>
    <mergeCell ref="AL7:AL8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AH9:AH10"/>
    <mergeCell ref="AI9:AI10"/>
    <mergeCell ref="AJ9:AJ10"/>
    <mergeCell ref="AK9:AK10"/>
    <mergeCell ref="AL5:AL6"/>
    <mergeCell ref="AM5:AM6"/>
    <mergeCell ref="AN5:AN6"/>
    <mergeCell ref="AO5:AO6"/>
    <mergeCell ref="AP5:AP6"/>
    <mergeCell ref="AQ5:AQ6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3:AL4"/>
    <mergeCell ref="AM3:AM4"/>
    <mergeCell ref="AN3:AN4"/>
    <mergeCell ref="AO3:AO4"/>
    <mergeCell ref="AP3:AP4"/>
    <mergeCell ref="AQ3:AQ4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E11:E12"/>
    <mergeCell ref="F11:F12"/>
    <mergeCell ref="G11:G12"/>
    <mergeCell ref="O11:O12"/>
    <mergeCell ref="P11:P12"/>
    <mergeCell ref="Q11:Q12"/>
    <mergeCell ref="I11:I12"/>
    <mergeCell ref="J11:J12"/>
    <mergeCell ref="K11:K12"/>
    <mergeCell ref="L11:L12"/>
    <mergeCell ref="M11:M12"/>
    <mergeCell ref="H11:H12"/>
    <mergeCell ref="K9:K10"/>
    <mergeCell ref="L9:L10"/>
    <mergeCell ref="M9:M10"/>
    <mergeCell ref="N9:N10"/>
    <mergeCell ref="O9:O10"/>
    <mergeCell ref="J9:J10"/>
    <mergeCell ref="N11:N12"/>
    <mergeCell ref="S9:S10"/>
    <mergeCell ref="R11:R12"/>
    <mergeCell ref="S11:S12"/>
    <mergeCell ref="S7:S8"/>
    <mergeCell ref="B9:B10"/>
    <mergeCell ref="C9:C10"/>
    <mergeCell ref="D9:D10"/>
    <mergeCell ref="E9:E10"/>
    <mergeCell ref="F9:F10"/>
    <mergeCell ref="G9:G10"/>
    <mergeCell ref="H9:H10"/>
    <mergeCell ref="I9:I10"/>
    <mergeCell ref="Q9:Q10"/>
    <mergeCell ref="K7:K8"/>
    <mergeCell ref="L7:L8"/>
    <mergeCell ref="M7:M8"/>
    <mergeCell ref="N7:N8"/>
    <mergeCell ref="O7:O8"/>
    <mergeCell ref="P7:P8"/>
    <mergeCell ref="Q7:Q8"/>
    <mergeCell ref="R7:R8"/>
    <mergeCell ref="P9:P10"/>
    <mergeCell ref="R9:R10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H3:H4"/>
    <mergeCell ref="B3:B4"/>
    <mergeCell ref="C3:C4"/>
    <mergeCell ref="D3:D4"/>
    <mergeCell ref="E3:E4"/>
    <mergeCell ref="F3:F4"/>
    <mergeCell ref="G3:G4"/>
    <mergeCell ref="I3:I4"/>
    <mergeCell ref="J3:J4"/>
  </mergeCells>
  <pageMargins left="0.70866141732283472" right="0.70866141732283472" top="0.74803149606299213" bottom="0.74803149606299213" header="0.31496062992125984" footer="0.31496062992125984"/>
  <pageSetup paperSize="9" scale="66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6"/>
  <sheetViews>
    <sheetView workbookViewId="0">
      <pane xSplit="3" ySplit="1" topLeftCell="D35" activePane="bottomRight" state="frozen"/>
      <selection activeCell="J18" sqref="J18:Y26"/>
      <selection pane="topRight" activeCell="J18" sqref="J18:Y26"/>
      <selection pane="bottomLeft" activeCell="J18" sqref="J18:Y26"/>
      <selection pane="bottomRight" activeCell="A47" sqref="A47:U48"/>
    </sheetView>
  </sheetViews>
  <sheetFormatPr defaultRowHeight="12.75"/>
  <cols>
    <col min="1" max="1" width="45.140625" customWidth="1"/>
    <col min="2" max="2" width="10.7109375" customWidth="1"/>
    <col min="3" max="3" width="8.7109375" customWidth="1"/>
    <col min="4" max="21" width="4.28515625" customWidth="1"/>
    <col min="22" max="43" width="4.28515625" hidden="1" customWidth="1"/>
  </cols>
  <sheetData>
    <row r="1" spans="1:43" s="88" customFormat="1" ht="99.95" customHeight="1">
      <c r="A1" s="4" t="str">
        <f>(Меню!M2)</f>
        <v>воскресенье</v>
      </c>
      <c r="B1" s="111" t="s">
        <v>0</v>
      </c>
      <c r="C1" s="5" t="s">
        <v>1</v>
      </c>
      <c r="D1" s="217" t="str">
        <f>(Понедельник!D1)</f>
        <v>Имя сотрудника 1</v>
      </c>
      <c r="E1" s="217" t="str">
        <f>(Понедельник!E1)</f>
        <v>Имя сотрудника 2</v>
      </c>
      <c r="F1" s="217" t="str">
        <f>(Понедельник!F1)</f>
        <v>Имя сотрудника 3</v>
      </c>
      <c r="G1" s="217" t="str">
        <f>(Понедельник!G1)</f>
        <v>Имя сотрудника 4</v>
      </c>
      <c r="H1" s="217" t="str">
        <f>(Понедельник!H1)</f>
        <v>Имя сотрудника 5</v>
      </c>
      <c r="I1" s="217" t="str">
        <f>(Понедельник!I1)</f>
        <v>Имя сотрудника 6</v>
      </c>
      <c r="J1" s="217" t="str">
        <f>(Понедельник!J1)</f>
        <v>Имя сотрудника 7</v>
      </c>
      <c r="K1" s="217" t="str">
        <f>(Понедельник!K1)</f>
        <v>Имя сотрудника 8</v>
      </c>
      <c r="L1" s="217" t="str">
        <f>(Понедельник!L1)</f>
        <v>Имя сотрудника 9</v>
      </c>
      <c r="M1" s="217" t="str">
        <f>(Понедельник!M1)</f>
        <v>Имя сотрудника 10</v>
      </c>
      <c r="N1" s="217" t="str">
        <f>(Понедельник!N1)</f>
        <v>Имя сотрудника 11</v>
      </c>
      <c r="O1" s="217" t="str">
        <f>(Понедельник!O1)</f>
        <v>Имя сотрудника 12</v>
      </c>
      <c r="P1" s="217" t="str">
        <f>(Понедельник!P1)</f>
        <v>Имя сотрудника 13</v>
      </c>
      <c r="Q1" s="217" t="str">
        <f>(Понедельник!Q1)</f>
        <v>Имя сотрудника 14</v>
      </c>
      <c r="R1" s="217" t="str">
        <f>(Понедельник!R1)</f>
        <v>Имя сотрудника 15</v>
      </c>
      <c r="S1" s="217" t="str">
        <f>(Понедельник!S1)</f>
        <v>Имя сотрудника 16</v>
      </c>
      <c r="T1" s="217" t="str">
        <f>(Понедельник!T1)</f>
        <v>Имя сотрудника 17</v>
      </c>
      <c r="U1" s="217" t="str">
        <f>(Понедельник!U1)</f>
        <v>Имя сотрудника 18</v>
      </c>
      <c r="V1" s="217" t="str">
        <f>(Понедельник!V1)</f>
        <v>Имя сотрудника 19</v>
      </c>
      <c r="W1" s="217" t="str">
        <f>(Понедельник!W1)</f>
        <v>Имя сотрудника 20</v>
      </c>
      <c r="X1" s="217" t="str">
        <f>(Понедельник!X1)</f>
        <v>Имя сотрудника 21</v>
      </c>
      <c r="Y1" s="217" t="str">
        <f>(Понедельник!Y1)</f>
        <v>Имя сотрудника 22</v>
      </c>
      <c r="Z1" s="217" t="str">
        <f>(Понедельник!Z1)</f>
        <v>Имя сотрудника 23</v>
      </c>
      <c r="AA1" s="217" t="str">
        <f>(Понедельник!AA1)</f>
        <v>Имя сотрудника 24</v>
      </c>
      <c r="AB1" s="217" t="str">
        <f>(Понедельник!AB1)</f>
        <v>Имя сотрудника 25</v>
      </c>
      <c r="AC1" s="217" t="str">
        <f>(Понедельник!AC1)</f>
        <v>Имя сотрудника 26</v>
      </c>
      <c r="AD1" s="217" t="str">
        <f>(Понедельник!AD1)</f>
        <v>Имя сотрудника 27</v>
      </c>
      <c r="AE1" s="217" t="str">
        <f>(Понедельник!AE1)</f>
        <v>Имя сотрудника 28</v>
      </c>
      <c r="AF1" s="217" t="str">
        <f>(Понедельник!AF1)</f>
        <v>Имя сотрудника 29</v>
      </c>
      <c r="AG1" s="217" t="str">
        <f>(Понедельник!AG1)</f>
        <v>Имя сотрудника 30</v>
      </c>
      <c r="AH1" s="217" t="str">
        <f>(Понедельник!AH1)</f>
        <v>Имя сотрудника 31</v>
      </c>
      <c r="AI1" s="217" t="str">
        <f>(Понедельник!AI1)</f>
        <v>Имя сотрудника 32</v>
      </c>
      <c r="AJ1" s="217" t="str">
        <f>(Понедельник!AJ1)</f>
        <v>Имя сотрудника 33</v>
      </c>
      <c r="AK1" s="217" t="str">
        <f>(Понедельник!AK1)</f>
        <v>Имя сотрудника 34</v>
      </c>
      <c r="AL1" s="217" t="str">
        <f>(Понедельник!AL1)</f>
        <v>Имя сотрудника 35</v>
      </c>
      <c r="AM1" s="217" t="str">
        <f>(Понедельник!AM1)</f>
        <v>Имя сотрудника 36</v>
      </c>
      <c r="AN1" s="217" t="str">
        <f>(Понедельник!AN1)</f>
        <v>Имя сотрудника 37</v>
      </c>
      <c r="AO1" s="217" t="str">
        <f>(Понедельник!AO1)</f>
        <v>Имя сотрудника 38</v>
      </c>
      <c r="AP1" s="217" t="str">
        <f>(Понедельник!AP1)</f>
        <v>Имя сотрудника 39</v>
      </c>
      <c r="AQ1" s="217" t="str">
        <f>(Понедельник!AQ1)</f>
        <v>Имя сотрудника 40</v>
      </c>
    </row>
    <row r="2" spans="1:43" ht="20.100000000000001" customHeight="1">
      <c r="A2" s="127">
        <f>(Меню!M3)</f>
        <v>45403</v>
      </c>
      <c r="B2" s="108"/>
      <c r="C2" s="109"/>
      <c r="D2" s="121" t="s">
        <v>2</v>
      </c>
      <c r="E2" s="122"/>
      <c r="F2" s="122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6"/>
    </row>
    <row r="3" spans="1:43" ht="20.100000000000001" customHeight="1">
      <c r="A3" s="210">
        <f>(Меню!M4)</f>
        <v>0</v>
      </c>
      <c r="B3" s="333">
        <f>(Меню!N4)</f>
        <v>0</v>
      </c>
      <c r="C3" s="335">
        <f>SUM(D3:AQ4)</f>
        <v>0</v>
      </c>
      <c r="D3" s="337"/>
      <c r="E3" s="331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1"/>
      <c r="Q3" s="332"/>
      <c r="R3" s="330"/>
      <c r="S3" s="330"/>
      <c r="T3" s="330"/>
      <c r="U3" s="330"/>
      <c r="V3" s="330"/>
      <c r="W3" s="330"/>
      <c r="X3" s="330"/>
      <c r="Y3" s="331"/>
      <c r="Z3" s="331"/>
      <c r="AA3" s="338"/>
      <c r="AB3" s="331"/>
      <c r="AC3" s="338"/>
      <c r="AD3" s="331"/>
      <c r="AE3" s="338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40"/>
    </row>
    <row r="4" spans="1:43" ht="20.100000000000001" customHeight="1">
      <c r="A4" s="211">
        <f>(Меню!M5)</f>
        <v>0</v>
      </c>
      <c r="B4" s="334"/>
      <c r="C4" s="336"/>
      <c r="D4" s="337"/>
      <c r="E4" s="331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1"/>
      <c r="Q4" s="332"/>
      <c r="R4" s="330"/>
      <c r="S4" s="330"/>
      <c r="T4" s="330"/>
      <c r="U4" s="330"/>
      <c r="V4" s="330"/>
      <c r="W4" s="330"/>
      <c r="X4" s="330"/>
      <c r="Y4" s="331"/>
      <c r="Z4" s="331"/>
      <c r="AA4" s="339"/>
      <c r="AB4" s="331"/>
      <c r="AC4" s="339"/>
      <c r="AD4" s="331"/>
      <c r="AE4" s="339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40"/>
    </row>
    <row r="5" spans="1:43" ht="20.100000000000001" customHeight="1">
      <c r="A5" s="23">
        <f>(Меню!M6)</f>
        <v>0</v>
      </c>
      <c r="B5" s="333">
        <f>(Меню!N6)</f>
        <v>0</v>
      </c>
      <c r="C5" s="335">
        <f>SUM(D5:AQ6)</f>
        <v>0</v>
      </c>
      <c r="D5" s="337"/>
      <c r="E5" s="331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1"/>
      <c r="Q5" s="332"/>
      <c r="R5" s="330"/>
      <c r="S5" s="330"/>
      <c r="T5" s="330"/>
      <c r="U5" s="330"/>
      <c r="V5" s="330"/>
      <c r="W5" s="330"/>
      <c r="X5" s="330"/>
      <c r="Y5" s="331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29"/>
    </row>
    <row r="6" spans="1:43" ht="20.100000000000001" customHeight="1">
      <c r="A6" s="22">
        <f>(Меню!M7)</f>
        <v>0</v>
      </c>
      <c r="B6" s="334"/>
      <c r="C6" s="336"/>
      <c r="D6" s="337"/>
      <c r="E6" s="331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1"/>
      <c r="Q6" s="332"/>
      <c r="R6" s="330"/>
      <c r="S6" s="330"/>
      <c r="T6" s="330"/>
      <c r="U6" s="330"/>
      <c r="V6" s="330"/>
      <c r="W6" s="330"/>
      <c r="X6" s="330"/>
      <c r="Y6" s="331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29"/>
    </row>
    <row r="7" spans="1:43" ht="20.100000000000001" customHeight="1">
      <c r="A7" s="23" t="str">
        <f>(Меню!M8)</f>
        <v xml:space="preserve">С-т "Морковь с сыром" </v>
      </c>
      <c r="B7" s="333">
        <f>(Меню!N8)</f>
        <v>70</v>
      </c>
      <c r="C7" s="335">
        <f>SUM(D7:AQ8)</f>
        <v>0</v>
      </c>
      <c r="D7" s="337"/>
      <c r="E7" s="331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1"/>
      <c r="Q7" s="332"/>
      <c r="R7" s="330"/>
      <c r="S7" s="330"/>
      <c r="T7" s="330"/>
      <c r="U7" s="330"/>
      <c r="V7" s="330"/>
      <c r="W7" s="330"/>
      <c r="X7" s="330"/>
      <c r="Y7" s="331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29"/>
    </row>
    <row r="8" spans="1:43" ht="20.100000000000001" customHeight="1">
      <c r="A8" s="22" t="str">
        <f>(Меню!M9)</f>
        <v>(морковь свежая, чеснок, майонез, сыр, зелень)</v>
      </c>
      <c r="B8" s="334"/>
      <c r="C8" s="336"/>
      <c r="D8" s="337"/>
      <c r="E8" s="331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1"/>
      <c r="Q8" s="332"/>
      <c r="R8" s="330"/>
      <c r="S8" s="330"/>
      <c r="T8" s="330"/>
      <c r="U8" s="330"/>
      <c r="V8" s="330"/>
      <c r="W8" s="330"/>
      <c r="X8" s="330"/>
      <c r="Y8" s="331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29"/>
    </row>
    <row r="9" spans="1:43" ht="20.100000000000001" customHeight="1">
      <c r="A9" s="23" t="str">
        <f>(Меню!M10)</f>
        <v>С-т "Кайман"</v>
      </c>
      <c r="B9" s="333">
        <f>(Меню!N10)</f>
        <v>90</v>
      </c>
      <c r="C9" s="335">
        <f>SUM(D9:AQ10)</f>
        <v>0</v>
      </c>
      <c r="D9" s="337"/>
      <c r="E9" s="331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1"/>
      <c r="Q9" s="332"/>
      <c r="R9" s="330"/>
      <c r="S9" s="330"/>
      <c r="T9" s="330"/>
      <c r="U9" s="330"/>
      <c r="V9" s="330"/>
      <c r="W9" s="330"/>
      <c r="X9" s="330"/>
      <c r="Y9" s="331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29"/>
    </row>
    <row r="10" spans="1:43" ht="20.100000000000001" customHeight="1">
      <c r="A10" s="22" t="str">
        <f>(Меню!M11)</f>
        <v>(крабовые палочки, огурец, морковь свежая, перец сладкий, капуста "Китайская", заправка "Азиатская", кунжут, зелень)</v>
      </c>
      <c r="B10" s="334"/>
      <c r="C10" s="336"/>
      <c r="D10" s="337"/>
      <c r="E10" s="331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1"/>
      <c r="Q10" s="332"/>
      <c r="R10" s="330"/>
      <c r="S10" s="330"/>
      <c r="T10" s="330"/>
      <c r="U10" s="330"/>
      <c r="V10" s="330"/>
      <c r="W10" s="330"/>
      <c r="X10" s="330"/>
      <c r="Y10" s="331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29"/>
    </row>
    <row r="11" spans="1:43" ht="20.100000000000001" customHeight="1">
      <c r="A11" s="218" t="str">
        <f>(Меню!M12)</f>
        <v>С-т "Полесский"</v>
      </c>
      <c r="B11" s="333">
        <f>(Меню!N12)</f>
        <v>95</v>
      </c>
      <c r="C11" s="335">
        <f>SUM(D11:AQ12)</f>
        <v>0</v>
      </c>
      <c r="D11" s="337"/>
      <c r="E11" s="331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1"/>
      <c r="Q11" s="332"/>
      <c r="R11" s="330"/>
      <c r="S11" s="330"/>
      <c r="T11" s="330"/>
      <c r="U11" s="330"/>
      <c r="V11" s="330"/>
      <c r="W11" s="330"/>
      <c r="X11" s="330"/>
      <c r="Y11" s="331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29"/>
    </row>
    <row r="12" spans="1:43" ht="20.100000000000001" customHeight="1">
      <c r="A12" s="219" t="str">
        <f>(Меню!M13)</f>
        <v>(ветчина из индейки, огурец свежий, томаты свежие, листья салата, яйцо, майонез, сыр, зелень)</v>
      </c>
      <c r="B12" s="334"/>
      <c r="C12" s="336"/>
      <c r="D12" s="337"/>
      <c r="E12" s="331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1"/>
      <c r="Q12" s="332"/>
      <c r="R12" s="330"/>
      <c r="S12" s="330"/>
      <c r="T12" s="330"/>
      <c r="U12" s="330"/>
      <c r="V12" s="330"/>
      <c r="W12" s="330"/>
      <c r="X12" s="330"/>
      <c r="Y12" s="331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29"/>
    </row>
    <row r="13" spans="1:43" ht="20.100000000000001" customHeight="1">
      <c r="A13" s="210">
        <f>(Меню!M14)</f>
        <v>0</v>
      </c>
      <c r="B13" s="333">
        <f>(Меню!N14)</f>
        <v>0</v>
      </c>
      <c r="C13" s="335">
        <f>SUM(D13:AQ14)</f>
        <v>0</v>
      </c>
      <c r="D13" s="337"/>
      <c r="E13" s="331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1"/>
      <c r="Q13" s="332"/>
      <c r="R13" s="330"/>
      <c r="S13" s="330"/>
      <c r="T13" s="330"/>
      <c r="U13" s="330"/>
      <c r="V13" s="330"/>
      <c r="W13" s="330"/>
      <c r="X13" s="330"/>
      <c r="Y13" s="331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29"/>
    </row>
    <row r="14" spans="1:43" ht="20.100000000000001" customHeight="1">
      <c r="A14" s="211">
        <f>(Меню!M15)</f>
        <v>0</v>
      </c>
      <c r="B14" s="334"/>
      <c r="C14" s="336"/>
      <c r="D14" s="337"/>
      <c r="E14" s="331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1"/>
      <c r="Q14" s="332"/>
      <c r="R14" s="330"/>
      <c r="S14" s="330"/>
      <c r="T14" s="330"/>
      <c r="U14" s="330"/>
      <c r="V14" s="330"/>
      <c r="W14" s="330"/>
      <c r="X14" s="330"/>
      <c r="Y14" s="331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29"/>
    </row>
    <row r="15" spans="1:43" ht="20.100000000000001" customHeight="1">
      <c r="A15" s="114"/>
      <c r="B15" s="112"/>
      <c r="C15" s="115"/>
      <c r="D15" s="116" t="s">
        <v>3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8"/>
    </row>
    <row r="16" spans="1:43" ht="20.100000000000001" customHeight="1">
      <c r="A16" s="24">
        <f>(Меню!M17)</f>
        <v>0</v>
      </c>
      <c r="B16" s="113">
        <f>(Меню!N17)</f>
        <v>0</v>
      </c>
      <c r="C16" s="17">
        <f>SUM(D16:AQ16)</f>
        <v>0</v>
      </c>
      <c r="D16" s="262"/>
      <c r="E16" s="262"/>
      <c r="F16" s="262"/>
      <c r="G16" s="262"/>
      <c r="H16" s="262"/>
      <c r="I16" s="262"/>
      <c r="J16" s="262"/>
      <c r="K16" s="263"/>
      <c r="L16" s="262"/>
      <c r="M16" s="262"/>
      <c r="N16" s="262"/>
      <c r="O16" s="262"/>
      <c r="P16" s="262"/>
      <c r="Q16" s="262"/>
      <c r="R16" s="262"/>
      <c r="S16" s="262"/>
      <c r="T16" s="263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4"/>
    </row>
    <row r="17" spans="1:47" ht="20.100000000000001" customHeight="1">
      <c r="A17" s="24" t="str">
        <f>(Меню!M18)</f>
        <v>Суп гороховый с курицей</v>
      </c>
      <c r="B17" s="113">
        <f>(Меню!N18)</f>
        <v>98</v>
      </c>
      <c r="C17" s="17">
        <f>SUM(D17:AQ17)</f>
        <v>0</v>
      </c>
      <c r="D17" s="262"/>
      <c r="E17" s="262"/>
      <c r="F17" s="262"/>
      <c r="G17" s="262"/>
      <c r="H17" s="262"/>
      <c r="I17" s="262"/>
      <c r="J17" s="262"/>
      <c r="K17" s="263"/>
      <c r="L17" s="262"/>
      <c r="M17" s="262"/>
      <c r="N17" s="262"/>
      <c r="O17" s="262"/>
      <c r="P17" s="262"/>
      <c r="Q17" s="262"/>
      <c r="R17" s="262"/>
      <c r="S17" s="262"/>
      <c r="T17" s="263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4"/>
    </row>
    <row r="18" spans="1:47" ht="20.100000000000001" customHeight="1">
      <c r="A18" s="118"/>
      <c r="B18" s="205"/>
      <c r="C18" s="204"/>
      <c r="D18" s="149" t="s">
        <v>24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8"/>
    </row>
    <row r="19" spans="1:47" ht="20.100000000000001" customHeight="1">
      <c r="A19" s="129">
        <f>(Меню!M20)</f>
        <v>0</v>
      </c>
      <c r="B19" s="202">
        <f>(Меню!N20)</f>
        <v>0</v>
      </c>
      <c r="C19" s="203">
        <f t="shared" ref="C19:C25" si="0">SUM(D19:AQ19)</f>
        <v>0</v>
      </c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6"/>
    </row>
    <row r="20" spans="1:47" s="89" customFormat="1" ht="20.100000000000001" customHeight="1">
      <c r="A20" s="201">
        <f>(Меню!M22)</f>
        <v>0</v>
      </c>
      <c r="B20" s="202">
        <f>(Меню!N22)</f>
        <v>0</v>
      </c>
      <c r="C20" s="203">
        <f t="shared" si="0"/>
        <v>0</v>
      </c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7"/>
      <c r="R20" s="263"/>
      <c r="S20" s="268"/>
      <c r="T20" s="263"/>
      <c r="U20" s="263"/>
      <c r="V20" s="263"/>
      <c r="W20" s="263"/>
      <c r="X20" s="263"/>
      <c r="Y20" s="263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9"/>
    </row>
    <row r="21" spans="1:47" s="89" customFormat="1" ht="20.100000000000001" customHeight="1">
      <c r="A21" s="129" t="str">
        <f>(Меню!M24)</f>
        <v>Котлета из свинины "По-домашнему"</v>
      </c>
      <c r="B21" s="130">
        <f>(Меню!N24)</f>
        <v>155</v>
      </c>
      <c r="C21" s="17">
        <f t="shared" si="0"/>
        <v>0</v>
      </c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70"/>
      <c r="R21" s="262"/>
      <c r="S21" s="271"/>
      <c r="T21" s="262"/>
      <c r="U21" s="262"/>
      <c r="V21" s="262"/>
      <c r="W21" s="262"/>
      <c r="X21" s="262"/>
      <c r="Y21" s="262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69"/>
    </row>
    <row r="22" spans="1:47" s="89" customFormat="1" ht="20.100000000000001" customHeight="1">
      <c r="A22" s="129" t="str">
        <f>(Меню!M26)</f>
        <v>Куриная грудка в сметанном соусе</v>
      </c>
      <c r="B22" s="130">
        <f>(Меню!N26)</f>
        <v>185</v>
      </c>
      <c r="C22" s="17">
        <f t="shared" si="0"/>
        <v>0</v>
      </c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70"/>
      <c r="R22" s="262"/>
      <c r="S22" s="271"/>
      <c r="T22" s="262"/>
      <c r="U22" s="262"/>
      <c r="V22" s="262"/>
      <c r="W22" s="262"/>
      <c r="X22" s="262"/>
      <c r="Y22" s="262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69"/>
    </row>
    <row r="23" spans="1:47" s="89" customFormat="1" ht="20.100000000000001" customHeight="1">
      <c r="A23" s="129" t="str">
        <f>(Меню!M28)</f>
        <v>Свинина тушёная с овощами</v>
      </c>
      <c r="B23" s="130">
        <f>(Меню!N28)</f>
        <v>205</v>
      </c>
      <c r="C23" s="17">
        <f t="shared" si="0"/>
        <v>0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70"/>
      <c r="R23" s="262"/>
      <c r="S23" s="271"/>
      <c r="T23" s="262"/>
      <c r="U23" s="262"/>
      <c r="V23" s="262"/>
      <c r="W23" s="262"/>
      <c r="X23" s="262"/>
      <c r="Y23" s="262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69"/>
    </row>
    <row r="24" spans="1:47" s="89" customFormat="1" ht="20.100000000000001" customHeight="1">
      <c r="A24" s="208">
        <f>(Меню!M30)</f>
        <v>0</v>
      </c>
      <c r="B24" s="130">
        <f>(Меню!N30)</f>
        <v>0</v>
      </c>
      <c r="C24" s="25">
        <f t="shared" si="0"/>
        <v>0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3"/>
      <c r="R24" s="272"/>
      <c r="S24" s="274"/>
      <c r="T24" s="272"/>
      <c r="U24" s="272"/>
      <c r="V24" s="272"/>
      <c r="W24" s="272"/>
      <c r="X24" s="272"/>
      <c r="Y24" s="272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5"/>
    </row>
    <row r="25" spans="1:47" s="136" customFormat="1" ht="21" customHeight="1">
      <c r="A25" s="207">
        <f>Меню!M32</f>
        <v>0</v>
      </c>
      <c r="B25" s="130">
        <f>Меню!N32</f>
        <v>0</v>
      </c>
      <c r="C25" s="85">
        <f t="shared" si="0"/>
        <v>0</v>
      </c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7"/>
      <c r="R25" s="276"/>
      <c r="S25" s="278"/>
      <c r="T25" s="276"/>
      <c r="U25" s="276"/>
      <c r="V25" s="276"/>
      <c r="W25" s="276"/>
      <c r="X25" s="276"/>
      <c r="Y25" s="276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89"/>
      <c r="AS25" s="89"/>
      <c r="AT25" s="89"/>
      <c r="AU25" s="89"/>
    </row>
    <row r="26" spans="1:47" ht="20.100000000000001" customHeight="1">
      <c r="A26" s="118"/>
      <c r="B26" s="112"/>
      <c r="C26" s="120"/>
      <c r="D26" s="121" t="s">
        <v>4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3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9"/>
    </row>
    <row r="27" spans="1:47" s="89" customFormat="1" ht="20.100000000000001" customHeight="1">
      <c r="A27" s="208">
        <f>(Меню!M35)</f>
        <v>0</v>
      </c>
      <c r="B27" s="130">
        <f>(Меню!N35)</f>
        <v>0</v>
      </c>
      <c r="C27" s="17">
        <f>SUM(D27:AQ27)</f>
        <v>0</v>
      </c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70"/>
      <c r="R27" s="262"/>
      <c r="S27" s="271"/>
      <c r="T27" s="262"/>
      <c r="U27" s="262"/>
      <c r="V27" s="262"/>
      <c r="W27" s="262"/>
      <c r="X27" s="262"/>
      <c r="Y27" s="262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69"/>
    </row>
    <row r="28" spans="1:47" s="89" customFormat="1" ht="20.100000000000001" customHeight="1">
      <c r="A28" s="129">
        <f>(Меню!M36)</f>
        <v>0</v>
      </c>
      <c r="B28" s="130">
        <f>(Меню!N36)</f>
        <v>0</v>
      </c>
      <c r="C28" s="17">
        <f>SUM(D28:AQ28)</f>
        <v>0</v>
      </c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70"/>
      <c r="R28" s="262"/>
      <c r="S28" s="271"/>
      <c r="T28" s="262"/>
      <c r="U28" s="262"/>
      <c r="V28" s="262"/>
      <c r="W28" s="262"/>
      <c r="X28" s="262"/>
      <c r="Y28" s="262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69"/>
    </row>
    <row r="29" spans="1:47" s="89" customFormat="1" ht="20.100000000000001" customHeight="1">
      <c r="A29" s="129" t="str">
        <f>(Меню!M37)</f>
        <v>Спагетти с сыром</v>
      </c>
      <c r="B29" s="130">
        <f>(Меню!N37)</f>
        <v>60</v>
      </c>
      <c r="C29" s="17">
        <f>SUM(D29:AQ29)</f>
        <v>0</v>
      </c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70"/>
      <c r="R29" s="262"/>
      <c r="S29" s="271"/>
      <c r="T29" s="262"/>
      <c r="U29" s="262"/>
      <c r="V29" s="262"/>
      <c r="W29" s="262"/>
      <c r="X29" s="262"/>
      <c r="Y29" s="262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69"/>
    </row>
    <row r="30" spans="1:47" s="89" customFormat="1" ht="20.100000000000001" customHeight="1">
      <c r="A30" s="129" t="str">
        <f>(Меню!M38)</f>
        <v>Картофель "Айдахо"</v>
      </c>
      <c r="B30" s="130">
        <f>(Меню!N38)</f>
        <v>70</v>
      </c>
      <c r="C30" s="17">
        <f>SUM(D30:AQ30)</f>
        <v>0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70"/>
      <c r="R30" s="262"/>
      <c r="S30" s="271"/>
      <c r="T30" s="262"/>
      <c r="U30" s="262"/>
      <c r="V30" s="262"/>
      <c r="W30" s="262"/>
      <c r="X30" s="262"/>
      <c r="Y30" s="262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69"/>
    </row>
    <row r="31" spans="1:47" s="89" customFormat="1" ht="20.100000000000001" customHeight="1">
      <c r="A31" s="223" t="str">
        <f>(Меню!M39)</f>
        <v>Цветная капуста на пару  1/200</v>
      </c>
      <c r="B31" s="130">
        <f>(Меню!N39)</f>
        <v>130</v>
      </c>
      <c r="C31" s="17">
        <f>SUM(D31:AQ31)</f>
        <v>0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70"/>
      <c r="R31" s="262"/>
      <c r="S31" s="271"/>
      <c r="T31" s="262"/>
      <c r="U31" s="262"/>
      <c r="V31" s="262"/>
      <c r="W31" s="262"/>
      <c r="X31" s="262"/>
      <c r="Y31" s="262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69"/>
    </row>
    <row r="32" spans="1:47" s="89" customFormat="1" ht="20.100000000000001" customHeight="1">
      <c r="A32" s="131"/>
      <c r="B32" s="132"/>
      <c r="C32" s="119"/>
      <c r="D32" s="116" t="s">
        <v>80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8"/>
    </row>
    <row r="33" spans="1:47" s="89" customFormat="1" ht="20.100000000000001" customHeight="1">
      <c r="A33" s="133" t="str">
        <f>(Меню!M41)</f>
        <v>Компот фруктово-ягодный  1/500</v>
      </c>
      <c r="B33" s="130">
        <f>(Меню!N41)</f>
        <v>95</v>
      </c>
      <c r="C33" s="17">
        <f t="shared" ref="C33:C39" si="1">SUM(D33:AQ33)</f>
        <v>0</v>
      </c>
      <c r="D33" s="279"/>
      <c r="E33" s="279"/>
      <c r="F33" s="279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8"/>
      <c r="R33" s="263"/>
      <c r="S33" s="268"/>
      <c r="T33" s="263"/>
      <c r="U33" s="263"/>
      <c r="V33" s="263"/>
      <c r="W33" s="263"/>
      <c r="X33" s="263"/>
      <c r="Y33" s="263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80"/>
    </row>
    <row r="34" spans="1:47" s="89" customFormat="1" ht="20.100000000000001" customHeight="1">
      <c r="A34" s="208" t="e">
        <f>(Меню!#REF!)</f>
        <v>#REF!</v>
      </c>
      <c r="B34" s="130">
        <f>(Меню!N42)</f>
        <v>0</v>
      </c>
      <c r="C34" s="84">
        <f t="shared" si="1"/>
        <v>0</v>
      </c>
      <c r="D34" s="276"/>
      <c r="E34" s="276"/>
      <c r="F34" s="276"/>
      <c r="G34" s="281"/>
      <c r="H34" s="282"/>
      <c r="I34" s="282"/>
      <c r="J34" s="282"/>
      <c r="K34" s="282"/>
      <c r="L34" s="282"/>
      <c r="M34" s="282"/>
      <c r="N34" s="282"/>
      <c r="O34" s="282"/>
      <c r="P34" s="282"/>
      <c r="Q34" s="283"/>
      <c r="R34" s="282"/>
      <c r="S34" s="283"/>
      <c r="T34" s="282"/>
      <c r="U34" s="282"/>
      <c r="V34" s="282"/>
      <c r="W34" s="282"/>
      <c r="X34" s="282"/>
      <c r="Y34" s="282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4"/>
    </row>
    <row r="35" spans="1:47" s="89" customFormat="1" ht="20.100000000000001" customHeight="1">
      <c r="A35" s="208" t="str">
        <f>(Меню!M42)</f>
        <v>Линия раздачи в столовой не работает</v>
      </c>
      <c r="B35" s="130">
        <f>(Меню!N43)</f>
        <v>0</v>
      </c>
      <c r="C35" s="84">
        <f t="shared" si="1"/>
        <v>0</v>
      </c>
      <c r="D35" s="276"/>
      <c r="E35" s="276"/>
      <c r="F35" s="276"/>
      <c r="G35" s="281"/>
      <c r="H35" s="282"/>
      <c r="I35" s="282"/>
      <c r="J35" s="282"/>
      <c r="K35" s="282"/>
      <c r="L35" s="282"/>
      <c r="M35" s="282"/>
      <c r="N35" s="282"/>
      <c r="O35" s="282"/>
      <c r="P35" s="282"/>
      <c r="Q35" s="283"/>
      <c r="R35" s="282"/>
      <c r="S35" s="283"/>
      <c r="T35" s="282"/>
      <c r="U35" s="282"/>
      <c r="V35" s="282"/>
      <c r="W35" s="282"/>
      <c r="X35" s="282"/>
      <c r="Y35" s="282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4"/>
    </row>
    <row r="36" spans="1:47" s="89" customFormat="1" ht="20.100000000000001" customHeight="1">
      <c r="A36" s="208" t="str">
        <f>(Меню!M44)</f>
        <v>Линия раздачи в столовой</v>
      </c>
      <c r="B36" s="130">
        <f>(Меню!N44)</f>
        <v>0</v>
      </c>
      <c r="C36" s="17">
        <f t="shared" si="1"/>
        <v>0</v>
      </c>
      <c r="D36" s="285"/>
      <c r="E36" s="285"/>
      <c r="F36" s="285"/>
      <c r="G36" s="286"/>
      <c r="H36" s="263"/>
      <c r="I36" s="263"/>
      <c r="J36" s="263"/>
      <c r="K36" s="263"/>
      <c r="L36" s="263"/>
      <c r="M36" s="263"/>
      <c r="N36" s="263"/>
      <c r="O36" s="263"/>
      <c r="P36" s="263"/>
      <c r="Q36" s="268"/>
      <c r="R36" s="263"/>
      <c r="S36" s="268"/>
      <c r="T36" s="263"/>
      <c r="U36" s="263"/>
      <c r="V36" s="263"/>
      <c r="W36" s="263"/>
      <c r="X36" s="263"/>
      <c r="Y36" s="263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80"/>
    </row>
    <row r="37" spans="1:47" s="89" customFormat="1" ht="20.100000000000001" customHeight="1">
      <c r="A37" s="208" t="str">
        <f>(Меню!M45)</f>
        <v>не работает</v>
      </c>
      <c r="B37" s="130">
        <f>(Меню!N45)</f>
        <v>0</v>
      </c>
      <c r="C37" s="17">
        <f t="shared" si="1"/>
        <v>0</v>
      </c>
      <c r="D37" s="285"/>
      <c r="E37" s="285"/>
      <c r="F37" s="285"/>
      <c r="G37" s="286"/>
      <c r="H37" s="263"/>
      <c r="I37" s="263"/>
      <c r="J37" s="263"/>
      <c r="K37" s="263"/>
      <c r="L37" s="263"/>
      <c r="M37" s="263"/>
      <c r="N37" s="263"/>
      <c r="O37" s="263"/>
      <c r="P37" s="263"/>
      <c r="Q37" s="268"/>
      <c r="R37" s="263"/>
      <c r="S37" s="268"/>
      <c r="T37" s="263"/>
      <c r="U37" s="263"/>
      <c r="V37" s="263"/>
      <c r="W37" s="263"/>
      <c r="X37" s="263"/>
      <c r="Y37" s="263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80"/>
    </row>
    <row r="38" spans="1:47" s="89" customFormat="1" ht="20.100000000000001" customHeight="1">
      <c r="A38" s="208">
        <f>(Меню!M46)</f>
        <v>0</v>
      </c>
      <c r="B38" s="130">
        <f>(Меню!N46)</f>
        <v>0</v>
      </c>
      <c r="C38" s="17">
        <f t="shared" si="1"/>
        <v>0</v>
      </c>
      <c r="D38" s="285"/>
      <c r="E38" s="285"/>
      <c r="F38" s="285"/>
      <c r="G38" s="287"/>
      <c r="H38" s="279"/>
      <c r="I38" s="279"/>
      <c r="J38" s="279"/>
      <c r="K38" s="279"/>
      <c r="L38" s="279"/>
      <c r="M38" s="279"/>
      <c r="N38" s="279"/>
      <c r="O38" s="279"/>
      <c r="P38" s="279"/>
      <c r="Q38" s="288"/>
      <c r="R38" s="279"/>
      <c r="S38" s="288"/>
      <c r="T38" s="279"/>
      <c r="U38" s="279"/>
      <c r="V38" s="279"/>
      <c r="W38" s="279"/>
      <c r="X38" s="279"/>
      <c r="Y38" s="27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9"/>
    </row>
    <row r="39" spans="1:47" s="136" customFormat="1" ht="20.100000000000001" customHeight="1">
      <c r="A39" s="209">
        <f>(Меню!M47)</f>
        <v>0</v>
      </c>
      <c r="B39" s="130">
        <f>(Меню!N47)</f>
        <v>0</v>
      </c>
      <c r="C39" s="86">
        <f t="shared" si="1"/>
        <v>0</v>
      </c>
      <c r="D39" s="290"/>
      <c r="E39" s="276"/>
      <c r="F39" s="291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8"/>
      <c r="R39" s="276"/>
      <c r="S39" s="278"/>
      <c r="T39" s="276"/>
      <c r="U39" s="276"/>
      <c r="V39" s="276"/>
      <c r="W39" s="276"/>
      <c r="X39" s="276"/>
      <c r="Y39" s="276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89"/>
      <c r="AS39" s="89"/>
      <c r="AT39" s="89"/>
      <c r="AU39" s="89"/>
    </row>
    <row r="40" spans="1:47" s="89" customFormat="1" ht="20.100000000000001" customHeight="1">
      <c r="A40" s="137"/>
      <c r="B40" s="130"/>
      <c r="C40" s="124"/>
      <c r="D40" s="125" t="s">
        <v>25</v>
      </c>
      <c r="E40" s="126"/>
      <c r="F40" s="138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39"/>
      <c r="R40" s="126"/>
      <c r="S40" s="139"/>
      <c r="T40" s="126"/>
      <c r="U40" s="126"/>
      <c r="V40" s="140"/>
      <c r="W40" s="140"/>
      <c r="X40" s="140"/>
      <c r="Y40" s="140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2"/>
    </row>
    <row r="41" spans="1:47" s="89" customFormat="1" ht="20.100000000000001" customHeight="1">
      <c r="A41" s="129" t="str">
        <f>(Меню!M49)</f>
        <v>Соус  "Сметана"       1/30.</v>
      </c>
      <c r="B41" s="130">
        <f>(Меню!N49)</f>
        <v>25</v>
      </c>
      <c r="C41" s="20">
        <f>SUM(D41:AQ41)</f>
        <v>0</v>
      </c>
      <c r="D41" s="292"/>
      <c r="E41" s="293"/>
      <c r="F41" s="294"/>
      <c r="G41" s="294"/>
      <c r="H41" s="294"/>
      <c r="I41" s="294"/>
      <c r="J41" s="295"/>
      <c r="K41" s="286"/>
      <c r="L41" s="263"/>
      <c r="M41" s="263"/>
      <c r="N41" s="263"/>
      <c r="O41" s="263"/>
      <c r="P41" s="263"/>
      <c r="Q41" s="268"/>
      <c r="R41" s="263"/>
      <c r="S41" s="268"/>
      <c r="T41" s="263"/>
      <c r="U41" s="263"/>
      <c r="V41" s="263"/>
      <c r="W41" s="263"/>
      <c r="X41" s="263"/>
      <c r="Y41" s="263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80"/>
    </row>
    <row r="42" spans="1:47" s="89" customFormat="1" ht="20.100000000000001" customHeight="1">
      <c r="A42" s="129" t="str">
        <f>(Меню!M50)</f>
        <v>Соус  "Тар-тар"         1/30.</v>
      </c>
      <c r="B42" s="130">
        <f>(Меню!N50)</f>
        <v>25</v>
      </c>
      <c r="C42" s="20">
        <f>SUM(D42:AQ42)</f>
        <v>0</v>
      </c>
      <c r="D42" s="286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8"/>
      <c r="R42" s="263"/>
      <c r="S42" s="268"/>
      <c r="T42" s="263"/>
      <c r="U42" s="263"/>
      <c r="V42" s="263"/>
      <c r="W42" s="263"/>
      <c r="X42" s="263"/>
      <c r="Y42" s="263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80"/>
    </row>
    <row r="43" spans="1:47" s="89" customFormat="1" ht="20.100000000000001" customHeight="1">
      <c r="A43" s="129" t="str">
        <f>(Меню!M51)</f>
        <v>Соус "Сацебели"      1/30.</v>
      </c>
      <c r="B43" s="130">
        <f>(Меню!N51)</f>
        <v>25</v>
      </c>
      <c r="C43" s="20">
        <f>SUM(D43:AQ43)</f>
        <v>0</v>
      </c>
      <c r="D43" s="286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8"/>
      <c r="R43" s="263"/>
      <c r="S43" s="268"/>
      <c r="T43" s="263"/>
      <c r="U43" s="263"/>
      <c r="V43" s="263"/>
      <c r="W43" s="263"/>
      <c r="X43" s="263"/>
      <c r="Y43" s="263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80"/>
    </row>
    <row r="44" spans="1:47" s="89" customFormat="1" ht="20.100000000000001" customHeight="1">
      <c r="A44" s="144" t="s">
        <v>5</v>
      </c>
      <c r="B44" s="145"/>
      <c r="C44" s="103"/>
      <c r="D44" s="150">
        <f>(D3*$B$3+D5*$B$5+D7*$B$7+D9*$B$9+D11*$B$11+D13*$B$13+D16*$B$16+D17*$B$17+D19*$B$19+D20*$B$20+D21*$B$21+D22*$B$22+D23*$B$23+D24*$B$24+D25*$B$25+D27*$B$27+D28*$B$28+D29*$B$29+D30*$B$30+D31*$B$31+D33*$B$33+D34*$B$34+D35*$B$35+D36*$B$36+D37*$B$37+D38*$B$38+D39*$B$39+D41*$B$41+D42*$B$42+D43*$B$43)</f>
        <v>0</v>
      </c>
      <c r="E44" s="150">
        <f t="shared" ref="E44:AQ44" si="2">(E3*$B$3+E5*$B$5+E7*$B$7+E9*$B$9+E11*$B$11+E13*$B$13+E16*$B$16+E17*$B$17+E19*$B$19+E20*$B$20+E21*$B$21+E22*$B$22+E23*$B$23+E24*$B$24+E25*$B$25+E27*$B$27+E28*$B$28+E29*$B$29+E30*$B$30+E31*$B$31+E33*$B$33+E34*$B$34+E35*$B$35+E36*$B$36+E37*$B$37+E38*$B$38+E39*$B$39+E41*$B$41+E42*$B$42+E43*$B$43)</f>
        <v>0</v>
      </c>
      <c r="F44" s="150">
        <f t="shared" si="2"/>
        <v>0</v>
      </c>
      <c r="G44" s="150">
        <f t="shared" si="2"/>
        <v>0</v>
      </c>
      <c r="H44" s="150">
        <f t="shared" si="2"/>
        <v>0</v>
      </c>
      <c r="I44" s="150">
        <f t="shared" si="2"/>
        <v>0</v>
      </c>
      <c r="J44" s="150">
        <f t="shared" si="2"/>
        <v>0</v>
      </c>
      <c r="K44" s="150">
        <f t="shared" si="2"/>
        <v>0</v>
      </c>
      <c r="L44" s="150">
        <f t="shared" si="2"/>
        <v>0</v>
      </c>
      <c r="M44" s="150">
        <f t="shared" si="2"/>
        <v>0</v>
      </c>
      <c r="N44" s="150">
        <f t="shared" si="2"/>
        <v>0</v>
      </c>
      <c r="O44" s="150">
        <f t="shared" si="2"/>
        <v>0</v>
      </c>
      <c r="P44" s="150">
        <f t="shared" si="2"/>
        <v>0</v>
      </c>
      <c r="Q44" s="150">
        <f t="shared" si="2"/>
        <v>0</v>
      </c>
      <c r="R44" s="150">
        <f t="shared" si="2"/>
        <v>0</v>
      </c>
      <c r="S44" s="150">
        <f t="shared" si="2"/>
        <v>0</v>
      </c>
      <c r="T44" s="150">
        <f t="shared" si="2"/>
        <v>0</v>
      </c>
      <c r="U44" s="150">
        <f t="shared" si="2"/>
        <v>0</v>
      </c>
      <c r="V44" s="150">
        <f t="shared" si="2"/>
        <v>0</v>
      </c>
      <c r="W44" s="150">
        <f t="shared" si="2"/>
        <v>0</v>
      </c>
      <c r="X44" s="150">
        <f t="shared" si="2"/>
        <v>0</v>
      </c>
      <c r="Y44" s="150">
        <f t="shared" si="2"/>
        <v>0</v>
      </c>
      <c r="Z44" s="150">
        <f t="shared" si="2"/>
        <v>0</v>
      </c>
      <c r="AA44" s="150">
        <f t="shared" si="2"/>
        <v>0</v>
      </c>
      <c r="AB44" s="150">
        <f t="shared" si="2"/>
        <v>0</v>
      </c>
      <c r="AC44" s="150">
        <f t="shared" si="2"/>
        <v>0</v>
      </c>
      <c r="AD44" s="150">
        <f t="shared" si="2"/>
        <v>0</v>
      </c>
      <c r="AE44" s="150">
        <f t="shared" si="2"/>
        <v>0</v>
      </c>
      <c r="AF44" s="150">
        <f t="shared" si="2"/>
        <v>0</v>
      </c>
      <c r="AG44" s="150">
        <f t="shared" si="2"/>
        <v>0</v>
      </c>
      <c r="AH44" s="150">
        <f t="shared" si="2"/>
        <v>0</v>
      </c>
      <c r="AI44" s="150">
        <f t="shared" si="2"/>
        <v>0</v>
      </c>
      <c r="AJ44" s="150">
        <f t="shared" si="2"/>
        <v>0</v>
      </c>
      <c r="AK44" s="150">
        <f t="shared" si="2"/>
        <v>0</v>
      </c>
      <c r="AL44" s="150">
        <f t="shared" si="2"/>
        <v>0</v>
      </c>
      <c r="AM44" s="150">
        <f t="shared" si="2"/>
        <v>0</v>
      </c>
      <c r="AN44" s="150">
        <f t="shared" si="2"/>
        <v>0</v>
      </c>
      <c r="AO44" s="150">
        <f t="shared" si="2"/>
        <v>0</v>
      </c>
      <c r="AP44" s="150">
        <f t="shared" si="2"/>
        <v>0</v>
      </c>
      <c r="AQ44" s="150">
        <f t="shared" si="2"/>
        <v>0</v>
      </c>
    </row>
    <row r="45" spans="1:47" s="89" customFormat="1" ht="20.100000000000001" customHeight="1">
      <c r="A45" s="104" t="s">
        <v>6</v>
      </c>
      <c r="B45" s="146"/>
      <c r="C45" s="134">
        <f>SUM(C3:C44)</f>
        <v>0</v>
      </c>
      <c r="D45" s="105">
        <v>1</v>
      </c>
      <c r="E45" s="105">
        <v>2</v>
      </c>
      <c r="F45" s="105">
        <v>3</v>
      </c>
      <c r="G45" s="105">
        <v>4</v>
      </c>
      <c r="H45" s="105">
        <v>5</v>
      </c>
      <c r="I45" s="105">
        <v>6</v>
      </c>
      <c r="J45" s="105">
        <v>7</v>
      </c>
      <c r="K45" s="105">
        <v>8</v>
      </c>
      <c r="L45" s="128">
        <v>9</v>
      </c>
      <c r="M45" s="128">
        <v>10</v>
      </c>
      <c r="N45" s="128">
        <v>11</v>
      </c>
      <c r="O45" s="128">
        <v>12</v>
      </c>
      <c r="P45" s="128">
        <v>13</v>
      </c>
      <c r="Q45" s="128">
        <v>14</v>
      </c>
      <c r="R45" s="128">
        <v>15</v>
      </c>
      <c r="S45" s="128">
        <v>16</v>
      </c>
      <c r="T45" s="128">
        <v>17</v>
      </c>
      <c r="U45" s="128">
        <v>18</v>
      </c>
      <c r="V45" s="147">
        <v>19</v>
      </c>
      <c r="W45" s="147">
        <v>20</v>
      </c>
      <c r="X45" s="147">
        <v>21</v>
      </c>
      <c r="Y45" s="147">
        <v>22</v>
      </c>
      <c r="Z45" s="147">
        <v>23</v>
      </c>
      <c r="AA45" s="147">
        <v>24</v>
      </c>
      <c r="AB45" s="147">
        <v>25</v>
      </c>
      <c r="AC45" s="147">
        <v>26</v>
      </c>
      <c r="AD45" s="147">
        <v>27</v>
      </c>
      <c r="AE45" s="147">
        <v>28</v>
      </c>
      <c r="AF45" s="147">
        <v>29</v>
      </c>
      <c r="AG45" s="147">
        <v>30</v>
      </c>
      <c r="AH45" s="147">
        <v>31</v>
      </c>
      <c r="AI45" s="147">
        <v>32</v>
      </c>
      <c r="AJ45" s="147">
        <v>33</v>
      </c>
      <c r="AK45" s="147">
        <v>34</v>
      </c>
      <c r="AL45" s="147">
        <v>35</v>
      </c>
      <c r="AM45" s="147">
        <v>36</v>
      </c>
      <c r="AN45" s="147">
        <v>37</v>
      </c>
      <c r="AO45" s="147">
        <v>38</v>
      </c>
      <c r="AP45" s="147">
        <v>39</v>
      </c>
      <c r="AQ45" s="147">
        <v>40</v>
      </c>
    </row>
    <row r="46" spans="1:47" s="89" customFormat="1" ht="20.100000000000001" customHeight="1">
      <c r="A46" s="106" t="s">
        <v>32</v>
      </c>
      <c r="B46" s="107">
        <f>SUM(D44:AQ44)</f>
        <v>0</v>
      </c>
      <c r="C46" s="176"/>
      <c r="D46" s="348" t="s">
        <v>7</v>
      </c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50"/>
      <c r="R46" s="351">
        <f>(B3*C3+B5*C5+B7*C7+B9*C9+B11*C11+B13*C13+B16*C16+B17*C17+B19*C19+B20*C20+B21*C21+B22*C22+B23*C23+B24*C24+B25*C25+B27*C27+B28*C28+B29*C29+B30*C30+B31*C31+B33*C33+B34*C34+B35*C35+B36*C36+B37*C37+B38*C38+B39*C39+B41*C41+B42*C42+B43*C43)</f>
        <v>0</v>
      </c>
      <c r="S46" s="352"/>
      <c r="T46" s="352"/>
      <c r="U46" s="353"/>
    </row>
    <row r="47" spans="1:47" ht="20.100000000000001" customHeight="1">
      <c r="A47" s="341" t="s">
        <v>84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</row>
    <row r="48" spans="1:47">
      <c r="A48" s="341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</row>
    <row r="49" spans="1:21">
      <c r="A49" s="341" t="s">
        <v>85</v>
      </c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</row>
    <row r="50" spans="1:2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</row>
    <row r="51" spans="1:21">
      <c r="A51" s="341" t="s">
        <v>81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</row>
    <row r="52" spans="1:21">
      <c r="A52" s="341"/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</row>
    <row r="53" spans="1:21">
      <c r="A53" s="341" t="s">
        <v>82</v>
      </c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</row>
    <row r="54" spans="1:2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</row>
    <row r="55" spans="1:21">
      <c r="A55" s="341" t="s">
        <v>83</v>
      </c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</row>
    <row r="56" spans="1:2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</row>
  </sheetData>
  <sheetProtection formatCells="0" formatColumns="0"/>
  <mergeCells count="259">
    <mergeCell ref="A47:U48"/>
    <mergeCell ref="A49:U50"/>
    <mergeCell ref="A51:U52"/>
    <mergeCell ref="A53:U54"/>
    <mergeCell ref="A55:U56"/>
    <mergeCell ref="D46:Q46"/>
    <mergeCell ref="R46:U46"/>
    <mergeCell ref="AL13:AL14"/>
    <mergeCell ref="AM13:AM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K13:K14"/>
    <mergeCell ref="L13:L14"/>
    <mergeCell ref="M13:M14"/>
    <mergeCell ref="N13:N14"/>
    <mergeCell ref="O13:O14"/>
    <mergeCell ref="P13:P14"/>
    <mergeCell ref="AN13:AN14"/>
    <mergeCell ref="AO13:AO14"/>
    <mergeCell ref="AP13:AP14"/>
    <mergeCell ref="AQ13:AQ14"/>
    <mergeCell ref="AC13:AC14"/>
    <mergeCell ref="AD13:AD14"/>
    <mergeCell ref="AE13:AE14"/>
    <mergeCell ref="AF13:AF14"/>
    <mergeCell ref="AG13:AG14"/>
    <mergeCell ref="AH13:AH14"/>
    <mergeCell ref="AI13:AI14"/>
    <mergeCell ref="AJ13:AJ14"/>
    <mergeCell ref="AK13:AK14"/>
    <mergeCell ref="Q13:Q14"/>
    <mergeCell ref="R13:R14"/>
    <mergeCell ref="S13:S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Z11:Z12"/>
    <mergeCell ref="AA11:AA12"/>
    <mergeCell ref="AB11:AB12"/>
    <mergeCell ref="AC11:AC12"/>
    <mergeCell ref="U11:U12"/>
    <mergeCell ref="V11:V12"/>
    <mergeCell ref="W11:W12"/>
    <mergeCell ref="X11:X12"/>
    <mergeCell ref="Y11:Y12"/>
    <mergeCell ref="AD11:AD12"/>
    <mergeCell ref="AE11:AE12"/>
    <mergeCell ref="AQ11:AQ12"/>
    <mergeCell ref="AJ11:AJ12"/>
    <mergeCell ref="AK11:AK12"/>
    <mergeCell ref="AG9:AG10"/>
    <mergeCell ref="AH9:AH10"/>
    <mergeCell ref="AI9:AI10"/>
    <mergeCell ref="AJ9:AJ10"/>
    <mergeCell ref="AP11:AP12"/>
    <mergeCell ref="AF11:AF12"/>
    <mergeCell ref="AG11:AG12"/>
    <mergeCell ref="AH11:AH12"/>
    <mergeCell ref="AI11:AI12"/>
    <mergeCell ref="AM9:AM10"/>
    <mergeCell ref="AN9:AN10"/>
    <mergeCell ref="AO9:AO10"/>
    <mergeCell ref="AP9:AP10"/>
    <mergeCell ref="AK9:AK10"/>
    <mergeCell ref="AO11:AO12"/>
    <mergeCell ref="AL11:AL12"/>
    <mergeCell ref="AM11:AM12"/>
    <mergeCell ref="AN11:AN12"/>
    <mergeCell ref="AM7:AM8"/>
    <mergeCell ref="AN7:AN8"/>
    <mergeCell ref="AO7:AO8"/>
    <mergeCell ref="AP7:AP8"/>
    <mergeCell ref="AQ7:AQ8"/>
    <mergeCell ref="T9:T10"/>
    <mergeCell ref="U9:U10"/>
    <mergeCell ref="V9:V10"/>
    <mergeCell ref="W9:W10"/>
    <mergeCell ref="X9:X10"/>
    <mergeCell ref="Y9:Y10"/>
    <mergeCell ref="Z9:Z10"/>
    <mergeCell ref="AL9:AL10"/>
    <mergeCell ref="AA9:AA10"/>
    <mergeCell ref="AB9:AB10"/>
    <mergeCell ref="AC9:AC10"/>
    <mergeCell ref="AD9:AD10"/>
    <mergeCell ref="AE9:AE10"/>
    <mergeCell ref="AF9:AF10"/>
    <mergeCell ref="AQ9:AQ10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U3:U4"/>
    <mergeCell ref="V3:V4"/>
    <mergeCell ref="W3:W4"/>
    <mergeCell ref="X3:X4"/>
    <mergeCell ref="Y3:Y4"/>
    <mergeCell ref="T5:T6"/>
    <mergeCell ref="U5:U6"/>
    <mergeCell ref="V5:V6"/>
    <mergeCell ref="W5:W6"/>
    <mergeCell ref="X5:X6"/>
    <mergeCell ref="Y5:Y6"/>
    <mergeCell ref="T3:T4"/>
    <mergeCell ref="T11:T12"/>
    <mergeCell ref="I9:I10"/>
    <mergeCell ref="J9:J10"/>
    <mergeCell ref="Q9:Q10"/>
    <mergeCell ref="S7:S8"/>
    <mergeCell ref="M7:M8"/>
    <mergeCell ref="K9:K10"/>
    <mergeCell ref="O11:O12"/>
    <mergeCell ref="P11:P12"/>
    <mergeCell ref="T7:T8"/>
    <mergeCell ref="S11:S12"/>
    <mergeCell ref="I11:I12"/>
    <mergeCell ref="J11:J12"/>
    <mergeCell ref="K11:K12"/>
    <mergeCell ref="Q11:Q12"/>
    <mergeCell ref="R11:R12"/>
    <mergeCell ref="S9:S10"/>
    <mergeCell ref="N11:N12"/>
    <mergeCell ref="O9:O10"/>
    <mergeCell ref="R9:R10"/>
    <mergeCell ref="M9:M10"/>
    <mergeCell ref="N9:N10"/>
    <mergeCell ref="P9:P10"/>
    <mergeCell ref="Q7:Q8"/>
    <mergeCell ref="B11:B12"/>
    <mergeCell ref="C11:C12"/>
    <mergeCell ref="D11:D12"/>
    <mergeCell ref="E11:E12"/>
    <mergeCell ref="F11:F12"/>
    <mergeCell ref="M11:M12"/>
    <mergeCell ref="G11:G12"/>
    <mergeCell ref="H11:H12"/>
    <mergeCell ref="L11:L12"/>
    <mergeCell ref="B9:B10"/>
    <mergeCell ref="C9:C10"/>
    <mergeCell ref="D9:D10"/>
    <mergeCell ref="E9:E10"/>
    <mergeCell ref="F9:F10"/>
    <mergeCell ref="G9:G10"/>
    <mergeCell ref="K7:K8"/>
    <mergeCell ref="L7:L8"/>
    <mergeCell ref="L9:L10"/>
    <mergeCell ref="H9:H10"/>
    <mergeCell ref="R7:R8"/>
    <mergeCell ref="N7:N8"/>
    <mergeCell ref="O7:O8"/>
    <mergeCell ref="P7:P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N3:N4"/>
    <mergeCell ref="O3:O4"/>
    <mergeCell ref="P3:P4"/>
    <mergeCell ref="Q3:Q4"/>
    <mergeCell ref="K3:K4"/>
    <mergeCell ref="L3:L4"/>
    <mergeCell ref="M3:M4"/>
    <mergeCell ref="R3:R4"/>
    <mergeCell ref="S3:S4"/>
    <mergeCell ref="H3:H4"/>
    <mergeCell ref="B3:B4"/>
    <mergeCell ref="C3:C4"/>
    <mergeCell ref="D3:D4"/>
    <mergeCell ref="E3:E4"/>
    <mergeCell ref="F3:F4"/>
    <mergeCell ref="G3:G4"/>
    <mergeCell ref="I3:I4"/>
    <mergeCell ref="J3:J4"/>
  </mergeCells>
  <pageMargins left="0.70866141732283472" right="0.70866141732283472" top="0.74803149606299213" bottom="0.74803149606299213" header="0.31496062992125984" footer="0.31496062992125984"/>
  <pageSetup paperSize="9" scale="52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6"/>
  <sheetViews>
    <sheetView zoomScale="80" zoomScaleNormal="80" workbookViewId="0">
      <pane xSplit="5" ySplit="16" topLeftCell="F17" activePane="bottomRight" state="frozen"/>
      <selection pane="topRight" activeCell="F1" sqref="F1"/>
      <selection pane="bottomLeft" activeCell="A9" sqref="A9"/>
      <selection pane="bottomRight" activeCell="M9" sqref="M9"/>
    </sheetView>
  </sheetViews>
  <sheetFormatPr defaultRowHeight="12.75"/>
  <cols>
    <col min="1" max="1" width="20" customWidth="1"/>
    <col min="2" max="2" width="13.42578125" customWidth="1"/>
    <col min="3" max="3" width="9.85546875" bestFit="1" customWidth="1"/>
    <col min="4" max="42" width="5.7109375" customWidth="1"/>
    <col min="43" max="43" width="14" customWidth="1"/>
  </cols>
  <sheetData>
    <row r="1" spans="1:43" s="89" customFormat="1" ht="117" customHeight="1">
      <c r="A1" s="356" t="s">
        <v>8</v>
      </c>
      <c r="B1" s="356"/>
      <c r="C1" s="215" t="str">
        <f>(Понедельник!D1)</f>
        <v>Имя сотрудника 1</v>
      </c>
      <c r="D1" s="215" t="str">
        <f>(Понедельник!E1)</f>
        <v>Имя сотрудника 2</v>
      </c>
      <c r="E1" s="215" t="str">
        <f>(Понедельник!F1)</f>
        <v>Имя сотрудника 3</v>
      </c>
      <c r="F1" s="215" t="str">
        <f>(Понедельник!G1)</f>
        <v>Имя сотрудника 4</v>
      </c>
      <c r="G1" s="215" t="str">
        <f>(Понедельник!H1)</f>
        <v>Имя сотрудника 5</v>
      </c>
      <c r="H1" s="215" t="str">
        <f>(Понедельник!I1)</f>
        <v>Имя сотрудника 6</v>
      </c>
      <c r="I1" s="215" t="str">
        <f>(Понедельник!J1)</f>
        <v>Имя сотрудника 7</v>
      </c>
      <c r="J1" s="215" t="str">
        <f>(Понедельник!K1)</f>
        <v>Имя сотрудника 8</v>
      </c>
      <c r="K1" s="215" t="str">
        <f>(Понедельник!L1)</f>
        <v>Имя сотрудника 9</v>
      </c>
      <c r="L1" s="215" t="str">
        <f>(Понедельник!M1)</f>
        <v>Имя сотрудника 10</v>
      </c>
      <c r="M1" s="215" t="str">
        <f>(Понедельник!N1)</f>
        <v>Имя сотрудника 11</v>
      </c>
      <c r="N1" s="216" t="str">
        <f>(Понедельник!O1)</f>
        <v>Имя сотрудника 12</v>
      </c>
      <c r="O1" s="216" t="str">
        <f>(Понедельник!P1)</f>
        <v>Имя сотрудника 13</v>
      </c>
      <c r="P1" s="215" t="str">
        <f>(Понедельник!Q1)</f>
        <v>Имя сотрудника 14</v>
      </c>
      <c r="Q1" s="215" t="str">
        <f>(Понедельник!R1)</f>
        <v>Имя сотрудника 15</v>
      </c>
      <c r="R1" s="215" t="str">
        <f>(Понедельник!S1)</f>
        <v>Имя сотрудника 16</v>
      </c>
      <c r="S1" s="215" t="str">
        <f>(Понедельник!T1)</f>
        <v>Имя сотрудника 17</v>
      </c>
      <c r="T1" s="215" t="str">
        <f>(Понедельник!U1)</f>
        <v>Имя сотрудника 18</v>
      </c>
      <c r="U1" s="215" t="str">
        <f>(Понедельник!V1)</f>
        <v>Имя сотрудника 19</v>
      </c>
      <c r="V1" s="215" t="str">
        <f>(Понедельник!W1)</f>
        <v>Имя сотрудника 20</v>
      </c>
      <c r="W1" s="215" t="str">
        <f>(Понедельник!X1)</f>
        <v>Имя сотрудника 21</v>
      </c>
      <c r="X1" s="215" t="str">
        <f>(Понедельник!Y1)</f>
        <v>Имя сотрудника 22</v>
      </c>
      <c r="Y1" s="215" t="str">
        <f>(Понедельник!Z1)</f>
        <v>Имя сотрудника 23</v>
      </c>
      <c r="Z1" s="215" t="str">
        <f>(Понедельник!AA1)</f>
        <v>Имя сотрудника 24</v>
      </c>
      <c r="AA1" s="215" t="str">
        <f>(Понедельник!AB1)</f>
        <v>Имя сотрудника 25</v>
      </c>
      <c r="AB1" s="215" t="str">
        <f>(Понедельник!AC1)</f>
        <v>Имя сотрудника 26</v>
      </c>
      <c r="AC1" s="215" t="str">
        <f>(Понедельник!AD1)</f>
        <v>Имя сотрудника 27</v>
      </c>
      <c r="AD1" s="215" t="str">
        <f>(Понедельник!AE1)</f>
        <v>Имя сотрудника 28</v>
      </c>
      <c r="AE1" s="215" t="str">
        <f>(Понедельник!AF1)</f>
        <v>Имя сотрудника 29</v>
      </c>
      <c r="AF1" s="215" t="str">
        <f>(Понедельник!AG1)</f>
        <v>Имя сотрудника 30</v>
      </c>
      <c r="AG1" s="215" t="str">
        <f>(Понедельник!AH1)</f>
        <v>Имя сотрудника 31</v>
      </c>
      <c r="AH1" s="215" t="str">
        <f>(Понедельник!AI1)</f>
        <v>Имя сотрудника 32</v>
      </c>
      <c r="AI1" s="215" t="str">
        <f>(Понедельник!AJ1)</f>
        <v>Имя сотрудника 33</v>
      </c>
      <c r="AJ1" s="215" t="str">
        <f>(Понедельник!AK1)</f>
        <v>Имя сотрудника 34</v>
      </c>
      <c r="AK1" s="215" t="str">
        <f>(Понедельник!AL1)</f>
        <v>Имя сотрудника 35</v>
      </c>
      <c r="AL1" s="215" t="str">
        <f>(Понедельник!AM1)</f>
        <v>Имя сотрудника 36</v>
      </c>
      <c r="AM1" s="215" t="str">
        <f>(Понедельник!AN1)</f>
        <v>Имя сотрудника 37</v>
      </c>
      <c r="AN1" s="215" t="str">
        <f>(Понедельник!AO1)</f>
        <v>Имя сотрудника 38</v>
      </c>
      <c r="AO1" s="215" t="str">
        <f>(Понедельник!AP1)</f>
        <v>Имя сотрудника 39</v>
      </c>
      <c r="AP1" s="215" t="str">
        <f>(Понедельник!AQ1)</f>
        <v>Имя сотрудника 40</v>
      </c>
    </row>
    <row r="2" spans="1:43" ht="12" customHeight="1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2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</row>
    <row r="3" spans="1:43" s="89" customFormat="1" ht="20.100000000000001" customHeight="1">
      <c r="A3" s="357" t="s">
        <v>5</v>
      </c>
      <c r="B3" s="357"/>
      <c r="C3" s="193">
        <f>(Понедельник!D44+Вторник!D44+Среда!D44+Четверг!D44+Пятница!D44+Суббота!D44+Воскресенье!D44)</f>
        <v>0</v>
      </c>
      <c r="D3" s="193">
        <f>(Понедельник!E44+Вторник!E44+Среда!E44+Четверг!E44+Пятница!E44+Суббота!E44+Воскресенье!E44)</f>
        <v>0</v>
      </c>
      <c r="E3" s="193">
        <f>(Понедельник!F44+Вторник!F44+Среда!F44+Четверг!F44+Пятница!F44+Суббота!F44+Воскресенье!F44)</f>
        <v>0</v>
      </c>
      <c r="F3" s="193">
        <f>(Понедельник!G44+Вторник!G44+Среда!G44+Четверг!G44+Пятница!G44+Суббота!G44+Воскресенье!G44)</f>
        <v>0</v>
      </c>
      <c r="G3" s="193">
        <f>(Понедельник!H44+Вторник!H44+Среда!H44+Четверг!H44+Пятница!H44+Суббота!H44+Воскресенье!H44)</f>
        <v>0</v>
      </c>
      <c r="H3" s="193">
        <f>(Понедельник!I44+Вторник!I44+Среда!I44+Четверг!I44+Пятница!I44+Суббота!I44+Воскресенье!I44)</f>
        <v>0</v>
      </c>
      <c r="I3" s="193">
        <f>(Понедельник!J44+Вторник!J44+Среда!J44+Четверг!J44+Пятница!J44+Суббота!J44+Воскресенье!J44)</f>
        <v>0</v>
      </c>
      <c r="J3" s="193">
        <f>(Понедельник!K44+Вторник!K44+Среда!K44+Четверг!K44+Пятница!K44+Суббота!K44+Воскресенье!K44)</f>
        <v>0</v>
      </c>
      <c r="K3" s="193">
        <f>(Понедельник!L44+Вторник!L44+Среда!L44+Четверг!L44+Пятница!L44+Суббота!L44+Воскресенье!L44)</f>
        <v>0</v>
      </c>
      <c r="L3" s="193">
        <f>(Понедельник!M44+Вторник!M44+Среда!M44+Четверг!M44+Пятница!M44+Суббота!M44+Воскресенье!M44)</f>
        <v>0</v>
      </c>
      <c r="M3" s="193">
        <f>(Понедельник!N44+Вторник!N44+Среда!N44+Четверг!N44+Пятница!N44+Суббота!N44+Воскресенье!N44)</f>
        <v>0</v>
      </c>
      <c r="N3" s="193">
        <f>(Понедельник!O44+Вторник!O44+Среда!O44+Четверг!O44+Пятница!O44+Суббота!O44+Воскресенье!O44)</f>
        <v>0</v>
      </c>
      <c r="O3" s="193">
        <f>(Понедельник!P44+Вторник!P44+Среда!P44+Четверг!P44+Пятница!P44+Суббота!P44+Воскресенье!P44)</f>
        <v>0</v>
      </c>
      <c r="P3" s="193">
        <f>(Понедельник!Q44+Вторник!Q44+Среда!Q44+Четверг!Q44+Пятница!Q44+Суббота!Q44+Воскресенье!Q44)</f>
        <v>0</v>
      </c>
      <c r="Q3" s="193">
        <f>(Понедельник!R44+Вторник!R44+Среда!R44+Четверг!R44+Пятница!R44+Суббота!R44+Воскресенье!R44)</f>
        <v>0</v>
      </c>
      <c r="R3" s="193">
        <f>(Понедельник!S44+Вторник!S44+Среда!S44+Четверг!S44+Пятница!S44+Суббота!S44+Воскресенье!S44)</f>
        <v>0</v>
      </c>
      <c r="S3" s="193">
        <f>(Понедельник!T44+Вторник!T44+Среда!T44+Четверг!T44+Пятница!T44+Суббота!T44+Воскресенье!T44)</f>
        <v>0</v>
      </c>
      <c r="T3" s="193">
        <f>(Понедельник!U44+Вторник!U44+Среда!U44+Четверг!U44+Пятница!U44+Суббота!U44+Воскресенье!U44)</f>
        <v>0</v>
      </c>
      <c r="U3" s="193">
        <f>(Понедельник!V44+Вторник!V44+Среда!V44+Четверг!V44+Пятница!V44+Суббота!V44+Воскресенье!V44)</f>
        <v>0</v>
      </c>
      <c r="V3" s="193">
        <f>(Понедельник!W44+Вторник!W44+Среда!W44+Четверг!W44+Пятница!W44+Суббота!W44+Воскресенье!W44)</f>
        <v>0</v>
      </c>
      <c r="W3" s="193">
        <f>(Понедельник!X44+Вторник!X44+Среда!X44+Четверг!X44+Пятница!X44+Суббота!X44+Воскресенье!X44)</f>
        <v>0</v>
      </c>
      <c r="X3" s="193">
        <f>(Понедельник!Y44+Вторник!Y44+Среда!Y44+Четверг!Y44+Пятница!Y44+Суббота!Y44+Воскресенье!Y44)</f>
        <v>0</v>
      </c>
      <c r="Y3" s="193">
        <f>(Понедельник!Z44+Вторник!Z44+Среда!Z44+Четверг!Z44+Пятница!Z44+Суббота!Z44+Воскресенье!Z44)</f>
        <v>0</v>
      </c>
      <c r="Z3" s="193">
        <f>(Понедельник!AA44+Вторник!AA44+Среда!AA44+Четверг!AA44+Пятница!AA44+Суббота!AA44+Воскресенье!AA44)</f>
        <v>0</v>
      </c>
      <c r="AA3" s="193">
        <f>(Понедельник!AB44+Вторник!AB44+Среда!AB44+Четверг!AB44+Пятница!AB44+Суббота!AB44+Воскресенье!AB44)</f>
        <v>0</v>
      </c>
      <c r="AB3" s="193">
        <f>(Понедельник!AC44+Вторник!AC44+Среда!AC44+Четверг!AC44+Пятница!AC44+Суббота!AC44+Воскресенье!AC44)</f>
        <v>0</v>
      </c>
      <c r="AC3" s="193">
        <f>(Понедельник!AD44+Вторник!AD44+Среда!AD44+Четверг!AD44+Пятница!AD44+Суббота!AD44+Воскресенье!AD44)</f>
        <v>0</v>
      </c>
      <c r="AD3" s="193">
        <f>(Понедельник!AE44+Вторник!AE44+Среда!AE44+Четверг!AE44+Пятница!AE44+Суббота!AE44+Воскресенье!AE44)</f>
        <v>0</v>
      </c>
      <c r="AE3" s="193">
        <f>(Понедельник!AF44+Вторник!AF44+Среда!AF44+Четверг!AF44+Пятница!AF44+Суббота!AF44+Воскресенье!AF44)</f>
        <v>0</v>
      </c>
      <c r="AF3" s="193">
        <f>(Понедельник!AG44+Вторник!AG44+Среда!AG44+Четверг!AG44+Пятница!AG44+Суббота!AG44+Воскресенье!AG44)</f>
        <v>0</v>
      </c>
      <c r="AG3" s="193">
        <f>(Понедельник!AH44+Вторник!AH44+Среда!AH44+Четверг!AH44+Пятница!AH44+Суббота!AH44+Воскресенье!AH44)</f>
        <v>0</v>
      </c>
      <c r="AH3" s="193">
        <f>(Понедельник!AI44+Вторник!AI44+Среда!AI44+Четверг!AI44+Пятница!AI44+Суббота!AI44+Воскресенье!AI44)</f>
        <v>0</v>
      </c>
      <c r="AI3" s="193">
        <f>(Понедельник!AJ44+Вторник!AJ44+Среда!AJ44+Четверг!AJ44+Пятница!AJ44+Суббота!AJ44+Воскресенье!AJ44)</f>
        <v>0</v>
      </c>
      <c r="AJ3" s="193">
        <f>(Понедельник!AK44+Вторник!AK44+Среда!AK44+Четверг!AK44+Пятница!AK44+Суббота!AK44+Воскресенье!AK44)</f>
        <v>0</v>
      </c>
      <c r="AK3" s="193">
        <f>(Понедельник!AL44+Вторник!AL44+Среда!AL44+Четверг!AL44+Пятница!AL44+Суббота!AL44+Воскресенье!AL44)</f>
        <v>0</v>
      </c>
      <c r="AL3" s="193">
        <f>(Понедельник!AM44+Вторник!AM44+Среда!AM44+Четверг!AM44+Пятница!AM44+Суббота!AM44+Воскресенье!AM44)</f>
        <v>0</v>
      </c>
      <c r="AM3" s="193">
        <f>(Понедельник!AN44+Вторник!AN44+Среда!AN44+Четверг!AN44+Пятница!AN44+Суббота!AN44+Воскресенье!AN44)</f>
        <v>0</v>
      </c>
      <c r="AN3" s="193">
        <f>(Понедельник!AO44+Вторник!AO44+Среда!AO44+Четверг!AO44+Пятница!AO44+Суббота!AO44+Воскресенье!AO44)</f>
        <v>0</v>
      </c>
      <c r="AO3" s="193">
        <f>(Понедельник!AP44+Вторник!AP44+Среда!AP44+Четверг!AP44+Пятница!AP44+Суббота!AP44+Воскресенье!AP44)</f>
        <v>0</v>
      </c>
      <c r="AP3" s="193">
        <f>(Понедельник!AQ44+Вторник!AQ44+Среда!AQ44+Четверг!AQ44+Пятница!AQ44+Суббота!AQ44+Воскресенье!AQ44)</f>
        <v>0</v>
      </c>
    </row>
    <row r="4" spans="1:43" s="89" customFormat="1" ht="25.5" customHeight="1">
      <c r="A4" s="154" t="s">
        <v>9</v>
      </c>
      <c r="B4" s="155">
        <f>SUM(C3:AP3)</f>
        <v>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</row>
    <row r="5" spans="1:43" s="89" customFormat="1" ht="20.100000000000001" customHeight="1">
      <c r="A5" s="152"/>
      <c r="B5" s="1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</row>
    <row r="6" spans="1:43" s="89" customFormat="1" ht="20.100000000000001" customHeight="1">
      <c r="A6" s="177"/>
      <c r="B6" s="178"/>
      <c r="C6" s="179"/>
      <c r="D6" s="179"/>
      <c r="E6" s="180"/>
      <c r="F6" s="180"/>
      <c r="G6" s="180"/>
      <c r="H6" s="180"/>
      <c r="I6" s="180"/>
      <c r="J6" s="180"/>
      <c r="K6" s="180"/>
      <c r="L6" s="180"/>
      <c r="M6" s="180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</row>
    <row r="7" spans="1:43" s="89" customFormat="1" ht="20.100000000000001" customHeight="1">
      <c r="A7" s="181" t="str">
        <f>Понедельник!A1</f>
        <v>понедельник</v>
      </c>
      <c r="B7" s="212">
        <f>Понедельник!A2</f>
        <v>45397</v>
      </c>
      <c r="C7" s="182">
        <f>Понедельник!D44</f>
        <v>0</v>
      </c>
      <c r="D7" s="182">
        <f>Понедельник!E44</f>
        <v>0</v>
      </c>
      <c r="E7" s="182">
        <f>Понедельник!F44</f>
        <v>0</v>
      </c>
      <c r="F7" s="182">
        <f>Понедельник!G44</f>
        <v>0</v>
      </c>
      <c r="G7" s="182">
        <f>Понедельник!H44</f>
        <v>0</v>
      </c>
      <c r="H7" s="182">
        <f>Понедельник!I44</f>
        <v>0</v>
      </c>
      <c r="I7" s="182">
        <f>Понедельник!J44</f>
        <v>0</v>
      </c>
      <c r="J7" s="182">
        <f>Понедельник!K44</f>
        <v>0</v>
      </c>
      <c r="K7" s="182">
        <f>Понедельник!L44</f>
        <v>0</v>
      </c>
      <c r="L7" s="182">
        <f>Понедельник!M44</f>
        <v>0</v>
      </c>
      <c r="M7" s="182">
        <f>Понедельник!N44</f>
        <v>0</v>
      </c>
      <c r="N7" s="182">
        <f>Понедельник!O44</f>
        <v>0</v>
      </c>
      <c r="O7" s="182">
        <f>Понедельник!P44</f>
        <v>0</v>
      </c>
      <c r="P7" s="182">
        <f>Понедельник!Q44</f>
        <v>0</v>
      </c>
      <c r="Q7" s="182">
        <f>Понедельник!R44</f>
        <v>0</v>
      </c>
      <c r="R7" s="182">
        <f>Понедельник!S44</f>
        <v>0</v>
      </c>
      <c r="S7" s="182">
        <f>Понедельник!T44</f>
        <v>0</v>
      </c>
      <c r="T7" s="182">
        <f>Понедельник!U44</f>
        <v>0</v>
      </c>
      <c r="U7" s="182">
        <f>Понедельник!V44</f>
        <v>0</v>
      </c>
      <c r="V7" s="182">
        <f>Понедельник!W44</f>
        <v>0</v>
      </c>
      <c r="W7" s="182">
        <f>Понедельник!X44</f>
        <v>0</v>
      </c>
      <c r="X7" s="182">
        <f>Понедельник!Y44</f>
        <v>0</v>
      </c>
      <c r="Y7" s="182">
        <f>Понедельник!Z44</f>
        <v>0</v>
      </c>
      <c r="Z7" s="182">
        <f>Понедельник!AA44</f>
        <v>0</v>
      </c>
      <c r="AA7" s="182">
        <f>Понедельник!AB44</f>
        <v>0</v>
      </c>
      <c r="AB7" s="182">
        <f>Понедельник!AC44</f>
        <v>0</v>
      </c>
      <c r="AC7" s="182">
        <f>Понедельник!AD44</f>
        <v>0</v>
      </c>
      <c r="AD7" s="182">
        <f>Понедельник!AE44</f>
        <v>0</v>
      </c>
      <c r="AE7" s="182">
        <f>Понедельник!AF44</f>
        <v>0</v>
      </c>
      <c r="AF7" s="182">
        <f>Понедельник!AG44</f>
        <v>0</v>
      </c>
      <c r="AG7" s="182">
        <f>Понедельник!AH44</f>
        <v>0</v>
      </c>
      <c r="AH7" s="182">
        <f>Понедельник!AI44</f>
        <v>0</v>
      </c>
      <c r="AI7" s="182">
        <f>Понедельник!AJ44</f>
        <v>0</v>
      </c>
      <c r="AJ7" s="182">
        <f>Понедельник!AK44</f>
        <v>0</v>
      </c>
      <c r="AK7" s="182">
        <f>Понедельник!AL44</f>
        <v>0</v>
      </c>
      <c r="AL7" s="182">
        <f>Понедельник!AM44</f>
        <v>0</v>
      </c>
      <c r="AM7" s="182">
        <f>Понедельник!AN44</f>
        <v>0</v>
      </c>
      <c r="AN7" s="182">
        <f>Понедельник!AO44</f>
        <v>0</v>
      </c>
      <c r="AO7" s="182">
        <f>Понедельник!AP44</f>
        <v>0</v>
      </c>
      <c r="AP7" s="182">
        <f>Понедельник!AQ44</f>
        <v>0</v>
      </c>
      <c r="AQ7" s="183">
        <f t="shared" ref="AQ7:AQ13" si="0">SUM(C7:AP7)</f>
        <v>0</v>
      </c>
    </row>
    <row r="8" spans="1:43" s="89" customFormat="1" ht="20.100000000000001" customHeight="1">
      <c r="A8" s="181" t="str">
        <f>Вторник!A1</f>
        <v>вторник</v>
      </c>
      <c r="B8" s="212">
        <f>Вторник!A2</f>
        <v>45398</v>
      </c>
      <c r="C8" s="182">
        <f>Вторник!D44</f>
        <v>0</v>
      </c>
      <c r="D8" s="182">
        <f>Вторник!E44</f>
        <v>0</v>
      </c>
      <c r="E8" s="182">
        <f>Вторник!F44</f>
        <v>0</v>
      </c>
      <c r="F8" s="182">
        <f>Вторник!G44</f>
        <v>0</v>
      </c>
      <c r="G8" s="182">
        <f>Вторник!H44</f>
        <v>0</v>
      </c>
      <c r="H8" s="182">
        <f>Вторник!I44</f>
        <v>0</v>
      </c>
      <c r="I8" s="182">
        <f>Вторник!J44</f>
        <v>0</v>
      </c>
      <c r="J8" s="182">
        <f>Вторник!K44</f>
        <v>0</v>
      </c>
      <c r="K8" s="182">
        <f>Вторник!L44</f>
        <v>0</v>
      </c>
      <c r="L8" s="182">
        <f>Вторник!M44</f>
        <v>0</v>
      </c>
      <c r="M8" s="182">
        <f>Вторник!N44</f>
        <v>0</v>
      </c>
      <c r="N8" s="182">
        <f>Вторник!O44</f>
        <v>0</v>
      </c>
      <c r="O8" s="182">
        <f>Вторник!P44</f>
        <v>0</v>
      </c>
      <c r="P8" s="182">
        <f>Вторник!Q44</f>
        <v>0</v>
      </c>
      <c r="Q8" s="182">
        <f>Вторник!R44</f>
        <v>0</v>
      </c>
      <c r="R8" s="182">
        <f>Вторник!S44</f>
        <v>0</v>
      </c>
      <c r="S8" s="182">
        <f>Вторник!T44</f>
        <v>0</v>
      </c>
      <c r="T8" s="182">
        <f>Вторник!U44</f>
        <v>0</v>
      </c>
      <c r="U8" s="182">
        <f>Вторник!V44</f>
        <v>0</v>
      </c>
      <c r="V8" s="182">
        <f>Вторник!W44</f>
        <v>0</v>
      </c>
      <c r="W8" s="182">
        <f>Вторник!X44</f>
        <v>0</v>
      </c>
      <c r="X8" s="182">
        <f>Вторник!Y44</f>
        <v>0</v>
      </c>
      <c r="Y8" s="182">
        <f>Вторник!Z44</f>
        <v>0</v>
      </c>
      <c r="Z8" s="182">
        <f>Вторник!AA44</f>
        <v>0</v>
      </c>
      <c r="AA8" s="182">
        <f>Вторник!AB44</f>
        <v>0</v>
      </c>
      <c r="AB8" s="182">
        <f>Вторник!AC44</f>
        <v>0</v>
      </c>
      <c r="AC8" s="182">
        <f>Вторник!AD44</f>
        <v>0</v>
      </c>
      <c r="AD8" s="182">
        <f>Вторник!AE44</f>
        <v>0</v>
      </c>
      <c r="AE8" s="182">
        <f>Вторник!AF44</f>
        <v>0</v>
      </c>
      <c r="AF8" s="182">
        <f>Вторник!AG44</f>
        <v>0</v>
      </c>
      <c r="AG8" s="182">
        <f>Вторник!AH44</f>
        <v>0</v>
      </c>
      <c r="AH8" s="182">
        <f>Вторник!AI44</f>
        <v>0</v>
      </c>
      <c r="AI8" s="182">
        <f>Вторник!AJ44</f>
        <v>0</v>
      </c>
      <c r="AJ8" s="182">
        <f>Вторник!AK44</f>
        <v>0</v>
      </c>
      <c r="AK8" s="182">
        <f>Вторник!AL44</f>
        <v>0</v>
      </c>
      <c r="AL8" s="182">
        <f>Вторник!AM44</f>
        <v>0</v>
      </c>
      <c r="AM8" s="182">
        <f>Вторник!AN44</f>
        <v>0</v>
      </c>
      <c r="AN8" s="182">
        <f>Вторник!AO44</f>
        <v>0</v>
      </c>
      <c r="AO8" s="182">
        <f>Вторник!AP44</f>
        <v>0</v>
      </c>
      <c r="AP8" s="182">
        <f>Вторник!AQ44</f>
        <v>0</v>
      </c>
      <c r="AQ8" s="183">
        <f t="shared" si="0"/>
        <v>0</v>
      </c>
    </row>
    <row r="9" spans="1:43" s="89" customFormat="1" ht="20.100000000000001" customHeight="1">
      <c r="A9" s="181" t="str">
        <f>Среда!A1</f>
        <v>среда</v>
      </c>
      <c r="B9" s="212">
        <f>Среда!A2</f>
        <v>45399</v>
      </c>
      <c r="C9" s="182">
        <f>Среда!D44</f>
        <v>0</v>
      </c>
      <c r="D9" s="182">
        <f>Среда!E44</f>
        <v>0</v>
      </c>
      <c r="E9" s="182">
        <f>Среда!F44</f>
        <v>0</v>
      </c>
      <c r="F9" s="182">
        <f>Среда!G44</f>
        <v>0</v>
      </c>
      <c r="G9" s="182">
        <f>Среда!H44</f>
        <v>0</v>
      </c>
      <c r="H9" s="182">
        <f>Среда!I44</f>
        <v>0</v>
      </c>
      <c r="I9" s="182">
        <f>Среда!J44</f>
        <v>0</v>
      </c>
      <c r="J9" s="182">
        <f>Среда!K44</f>
        <v>0</v>
      </c>
      <c r="K9" s="182">
        <f>Среда!L44</f>
        <v>0</v>
      </c>
      <c r="L9" s="182">
        <f>Среда!M44</f>
        <v>0</v>
      </c>
      <c r="M9" s="182">
        <f>Среда!N44</f>
        <v>0</v>
      </c>
      <c r="N9" s="182">
        <f>Среда!O44</f>
        <v>0</v>
      </c>
      <c r="O9" s="182">
        <f>Среда!P44</f>
        <v>0</v>
      </c>
      <c r="P9" s="182">
        <f>Среда!Q44</f>
        <v>0</v>
      </c>
      <c r="Q9" s="182">
        <f>Среда!R44</f>
        <v>0</v>
      </c>
      <c r="R9" s="182">
        <f>Среда!S44</f>
        <v>0</v>
      </c>
      <c r="S9" s="182">
        <f>Среда!T44</f>
        <v>0</v>
      </c>
      <c r="T9" s="182">
        <f>Среда!U44</f>
        <v>0</v>
      </c>
      <c r="U9" s="182">
        <f>Среда!V44</f>
        <v>0</v>
      </c>
      <c r="V9" s="182">
        <f>Среда!W44</f>
        <v>0</v>
      </c>
      <c r="W9" s="182">
        <f>Среда!X44</f>
        <v>0</v>
      </c>
      <c r="X9" s="182">
        <f>Среда!Y44</f>
        <v>0</v>
      </c>
      <c r="Y9" s="182">
        <f>Среда!Z44</f>
        <v>0</v>
      </c>
      <c r="Z9" s="182">
        <f>Среда!AA44</f>
        <v>0</v>
      </c>
      <c r="AA9" s="182">
        <f>Среда!AB44</f>
        <v>0</v>
      </c>
      <c r="AB9" s="182">
        <f>Среда!AC44</f>
        <v>0</v>
      </c>
      <c r="AC9" s="182">
        <f>Среда!AD44</f>
        <v>0</v>
      </c>
      <c r="AD9" s="182">
        <f>Среда!AE44</f>
        <v>0</v>
      </c>
      <c r="AE9" s="182">
        <f>Среда!AF44</f>
        <v>0</v>
      </c>
      <c r="AF9" s="182">
        <f>Среда!AG44</f>
        <v>0</v>
      </c>
      <c r="AG9" s="182">
        <f>Среда!AH44</f>
        <v>0</v>
      </c>
      <c r="AH9" s="182">
        <f>Среда!AI44</f>
        <v>0</v>
      </c>
      <c r="AI9" s="182">
        <f>Среда!AJ44</f>
        <v>0</v>
      </c>
      <c r="AJ9" s="182">
        <f>Среда!AK44</f>
        <v>0</v>
      </c>
      <c r="AK9" s="182">
        <f>Среда!AL44</f>
        <v>0</v>
      </c>
      <c r="AL9" s="182">
        <f>Среда!AM44</f>
        <v>0</v>
      </c>
      <c r="AM9" s="182">
        <f>Среда!AN44</f>
        <v>0</v>
      </c>
      <c r="AN9" s="182">
        <f>Среда!AO44</f>
        <v>0</v>
      </c>
      <c r="AO9" s="182">
        <f>Среда!AP44</f>
        <v>0</v>
      </c>
      <c r="AP9" s="182">
        <f>Среда!AQ44</f>
        <v>0</v>
      </c>
      <c r="AQ9" s="183">
        <f t="shared" si="0"/>
        <v>0</v>
      </c>
    </row>
    <row r="10" spans="1:43" s="89" customFormat="1" ht="20.100000000000001" customHeight="1">
      <c r="A10" s="181" t="str">
        <f>Четверг!A1</f>
        <v>четверг</v>
      </c>
      <c r="B10" s="212">
        <f>Четверг!A2</f>
        <v>45400</v>
      </c>
      <c r="C10" s="182">
        <f>Четверг!D44</f>
        <v>0</v>
      </c>
      <c r="D10" s="182">
        <f>Четверг!E44</f>
        <v>0</v>
      </c>
      <c r="E10" s="182">
        <f>Четверг!F44</f>
        <v>0</v>
      </c>
      <c r="F10" s="182">
        <f>Четверг!G44</f>
        <v>0</v>
      </c>
      <c r="G10" s="182">
        <f>Четверг!H44</f>
        <v>0</v>
      </c>
      <c r="H10" s="182">
        <f>Четверг!I44</f>
        <v>0</v>
      </c>
      <c r="I10" s="182">
        <f>Четверг!J44</f>
        <v>0</v>
      </c>
      <c r="J10" s="182">
        <f>Четверг!K44</f>
        <v>0</v>
      </c>
      <c r="K10" s="182">
        <f>Четверг!L44</f>
        <v>0</v>
      </c>
      <c r="L10" s="182">
        <f>Четверг!M44</f>
        <v>0</v>
      </c>
      <c r="M10" s="182">
        <f>Четверг!N44</f>
        <v>0</v>
      </c>
      <c r="N10" s="182">
        <f>Четверг!O44</f>
        <v>0</v>
      </c>
      <c r="O10" s="182">
        <f>Четверг!P44</f>
        <v>0</v>
      </c>
      <c r="P10" s="182">
        <f>Четверг!Q44</f>
        <v>0</v>
      </c>
      <c r="Q10" s="182">
        <f>Четверг!R44</f>
        <v>0</v>
      </c>
      <c r="R10" s="182">
        <f>Четверг!S44</f>
        <v>0</v>
      </c>
      <c r="S10" s="182">
        <f>Четверг!T44</f>
        <v>0</v>
      </c>
      <c r="T10" s="182">
        <f>Четверг!U44</f>
        <v>0</v>
      </c>
      <c r="U10" s="182">
        <f>Четверг!V44</f>
        <v>0</v>
      </c>
      <c r="V10" s="182">
        <f>Четверг!W44</f>
        <v>0</v>
      </c>
      <c r="W10" s="182">
        <f>Четверг!X44</f>
        <v>0</v>
      </c>
      <c r="X10" s="182">
        <f>Четверг!Y44</f>
        <v>0</v>
      </c>
      <c r="Y10" s="182">
        <f>Четверг!Z44</f>
        <v>0</v>
      </c>
      <c r="Z10" s="182">
        <f>Четверг!AA44</f>
        <v>0</v>
      </c>
      <c r="AA10" s="182">
        <f>Четверг!AB44</f>
        <v>0</v>
      </c>
      <c r="AB10" s="182">
        <f>Четверг!AC44</f>
        <v>0</v>
      </c>
      <c r="AC10" s="182">
        <f>Четверг!AD44</f>
        <v>0</v>
      </c>
      <c r="AD10" s="182">
        <f>Четверг!AE44</f>
        <v>0</v>
      </c>
      <c r="AE10" s="182">
        <f>Четверг!AF44</f>
        <v>0</v>
      </c>
      <c r="AF10" s="182">
        <f>Четверг!AG44</f>
        <v>0</v>
      </c>
      <c r="AG10" s="182">
        <f>Четверг!AH44</f>
        <v>0</v>
      </c>
      <c r="AH10" s="182">
        <f>Четверг!AI44</f>
        <v>0</v>
      </c>
      <c r="AI10" s="182">
        <f>Четверг!AJ44</f>
        <v>0</v>
      </c>
      <c r="AJ10" s="182">
        <f>Четверг!AK44</f>
        <v>0</v>
      </c>
      <c r="AK10" s="182">
        <f>Четверг!AL44</f>
        <v>0</v>
      </c>
      <c r="AL10" s="182">
        <f>Четверг!AM44</f>
        <v>0</v>
      </c>
      <c r="AM10" s="182">
        <f>Четверг!AN44</f>
        <v>0</v>
      </c>
      <c r="AN10" s="182">
        <f>Четверг!AO44</f>
        <v>0</v>
      </c>
      <c r="AO10" s="182">
        <f>Четверг!AP44</f>
        <v>0</v>
      </c>
      <c r="AP10" s="182">
        <f>Четверг!AQ44</f>
        <v>0</v>
      </c>
      <c r="AQ10" s="183">
        <f t="shared" si="0"/>
        <v>0</v>
      </c>
    </row>
    <row r="11" spans="1:43" s="89" customFormat="1" ht="20.100000000000001" customHeight="1">
      <c r="A11" s="181" t="str">
        <f>Пятница!A1</f>
        <v>пятница</v>
      </c>
      <c r="B11" s="212">
        <f>Пятница!A2</f>
        <v>45401</v>
      </c>
      <c r="C11" s="182">
        <f>Пятница!D44</f>
        <v>0</v>
      </c>
      <c r="D11" s="182">
        <f>Пятница!E44</f>
        <v>0</v>
      </c>
      <c r="E11" s="182">
        <f>Пятница!F44</f>
        <v>0</v>
      </c>
      <c r="F11" s="182">
        <f>Пятница!G44</f>
        <v>0</v>
      </c>
      <c r="G11" s="182">
        <f>Пятница!H44</f>
        <v>0</v>
      </c>
      <c r="H11" s="182">
        <f>Пятница!I44</f>
        <v>0</v>
      </c>
      <c r="I11" s="182">
        <f>Пятница!J44</f>
        <v>0</v>
      </c>
      <c r="J11" s="182">
        <f>Пятница!K44</f>
        <v>0</v>
      </c>
      <c r="K11" s="182">
        <f>Пятница!L44</f>
        <v>0</v>
      </c>
      <c r="L11" s="182">
        <f>Пятница!M44</f>
        <v>0</v>
      </c>
      <c r="M11" s="182">
        <f>Пятница!N44</f>
        <v>0</v>
      </c>
      <c r="N11" s="182">
        <f>Пятница!O44</f>
        <v>0</v>
      </c>
      <c r="O11" s="182">
        <f>Пятница!P44</f>
        <v>0</v>
      </c>
      <c r="P11" s="182">
        <f>Пятница!Q44</f>
        <v>0</v>
      </c>
      <c r="Q11" s="182">
        <f>Пятница!R44</f>
        <v>0</v>
      </c>
      <c r="R11" s="182">
        <f>Пятница!S44</f>
        <v>0</v>
      </c>
      <c r="S11" s="182">
        <f>Пятница!T44</f>
        <v>0</v>
      </c>
      <c r="T11" s="182">
        <f>Пятница!U44</f>
        <v>0</v>
      </c>
      <c r="U11" s="182">
        <f>Пятница!V44</f>
        <v>0</v>
      </c>
      <c r="V11" s="182">
        <f>Пятница!W44</f>
        <v>0</v>
      </c>
      <c r="W11" s="182">
        <f>Пятница!X44</f>
        <v>0</v>
      </c>
      <c r="X11" s="182">
        <f>Пятница!Y44</f>
        <v>0</v>
      </c>
      <c r="Y11" s="182">
        <f>Пятница!Z44</f>
        <v>0</v>
      </c>
      <c r="Z11" s="182">
        <f>Пятница!AA44</f>
        <v>0</v>
      </c>
      <c r="AA11" s="182">
        <f>Пятница!AB44</f>
        <v>0</v>
      </c>
      <c r="AB11" s="182">
        <f>Пятница!AC44</f>
        <v>0</v>
      </c>
      <c r="AC11" s="182">
        <f>Пятница!AD44</f>
        <v>0</v>
      </c>
      <c r="AD11" s="182">
        <f>Пятница!AE44</f>
        <v>0</v>
      </c>
      <c r="AE11" s="182">
        <f>Пятница!AF44</f>
        <v>0</v>
      </c>
      <c r="AF11" s="182">
        <f>Пятница!AG44</f>
        <v>0</v>
      </c>
      <c r="AG11" s="182">
        <f>Пятница!AH44</f>
        <v>0</v>
      </c>
      <c r="AH11" s="182">
        <f>Пятница!AI44</f>
        <v>0</v>
      </c>
      <c r="AI11" s="182">
        <f>Пятница!AJ44</f>
        <v>0</v>
      </c>
      <c r="AJ11" s="182">
        <f>Пятница!AK44</f>
        <v>0</v>
      </c>
      <c r="AK11" s="182">
        <f>Пятница!AL44</f>
        <v>0</v>
      </c>
      <c r="AL11" s="182">
        <f>Пятница!AM44</f>
        <v>0</v>
      </c>
      <c r="AM11" s="182">
        <f>Пятница!AN44</f>
        <v>0</v>
      </c>
      <c r="AN11" s="182">
        <f>Пятница!AO44</f>
        <v>0</v>
      </c>
      <c r="AO11" s="182">
        <f>Пятница!AP44</f>
        <v>0</v>
      </c>
      <c r="AP11" s="182">
        <f>Пятница!AQ44</f>
        <v>0</v>
      </c>
      <c r="AQ11" s="183">
        <f t="shared" si="0"/>
        <v>0</v>
      </c>
    </row>
    <row r="12" spans="1:43" s="89" customFormat="1" ht="20.100000000000001" customHeight="1">
      <c r="A12" s="181" t="str">
        <f>Суббота!A1</f>
        <v>суббота</v>
      </c>
      <c r="B12" s="212">
        <f>Суббота!A2</f>
        <v>45402</v>
      </c>
      <c r="C12" s="182">
        <f>Суббота!D44</f>
        <v>0</v>
      </c>
      <c r="D12" s="182">
        <f>Суббота!E44</f>
        <v>0</v>
      </c>
      <c r="E12" s="182">
        <f>Суббота!F44</f>
        <v>0</v>
      </c>
      <c r="F12" s="182">
        <f>Суббота!G44</f>
        <v>0</v>
      </c>
      <c r="G12" s="182">
        <f>Суббота!H44</f>
        <v>0</v>
      </c>
      <c r="H12" s="182">
        <f>Суббота!I44</f>
        <v>0</v>
      </c>
      <c r="I12" s="182">
        <f>Суббота!J44</f>
        <v>0</v>
      </c>
      <c r="J12" s="182">
        <f>Суббота!K44</f>
        <v>0</v>
      </c>
      <c r="K12" s="182">
        <f>Суббота!L44</f>
        <v>0</v>
      </c>
      <c r="L12" s="182">
        <f>Суббота!M44</f>
        <v>0</v>
      </c>
      <c r="M12" s="182">
        <f>Суббота!N44</f>
        <v>0</v>
      </c>
      <c r="N12" s="182">
        <f>Суббота!O44</f>
        <v>0</v>
      </c>
      <c r="O12" s="182">
        <f>Суббота!P44</f>
        <v>0</v>
      </c>
      <c r="P12" s="182">
        <f>Суббота!Q44</f>
        <v>0</v>
      </c>
      <c r="Q12" s="182">
        <f>Суббота!R44</f>
        <v>0</v>
      </c>
      <c r="R12" s="182">
        <f>Суббота!S44</f>
        <v>0</v>
      </c>
      <c r="S12" s="182">
        <f>Суббота!T44</f>
        <v>0</v>
      </c>
      <c r="T12" s="182">
        <f>Суббота!U44</f>
        <v>0</v>
      </c>
      <c r="U12" s="182">
        <f>Суббота!V44</f>
        <v>0</v>
      </c>
      <c r="V12" s="182">
        <f>Суббота!W44</f>
        <v>0</v>
      </c>
      <c r="W12" s="182">
        <f>Суббота!X44</f>
        <v>0</v>
      </c>
      <c r="X12" s="182">
        <f>Суббота!Y44</f>
        <v>0</v>
      </c>
      <c r="Y12" s="182">
        <f>Суббота!Z44</f>
        <v>0</v>
      </c>
      <c r="Z12" s="182">
        <f>Суббота!AA44</f>
        <v>0</v>
      </c>
      <c r="AA12" s="182">
        <f>Суббота!AB44</f>
        <v>0</v>
      </c>
      <c r="AB12" s="182">
        <f>Суббота!AC44</f>
        <v>0</v>
      </c>
      <c r="AC12" s="182">
        <f>Суббота!AD44</f>
        <v>0</v>
      </c>
      <c r="AD12" s="182">
        <f>Суббота!AE44</f>
        <v>0</v>
      </c>
      <c r="AE12" s="182">
        <f>Суббота!AF44</f>
        <v>0</v>
      </c>
      <c r="AF12" s="182">
        <f>Суббота!AG44</f>
        <v>0</v>
      </c>
      <c r="AG12" s="182">
        <f>Суббота!AH44</f>
        <v>0</v>
      </c>
      <c r="AH12" s="182">
        <f>Суббота!AI44</f>
        <v>0</v>
      </c>
      <c r="AI12" s="182">
        <f>Суббота!AJ44</f>
        <v>0</v>
      </c>
      <c r="AJ12" s="182">
        <f>Суббота!AK44</f>
        <v>0</v>
      </c>
      <c r="AK12" s="182">
        <f>Суббота!AL44</f>
        <v>0</v>
      </c>
      <c r="AL12" s="182">
        <f>Суббота!AM44</f>
        <v>0</v>
      </c>
      <c r="AM12" s="182">
        <f>Суббота!AN44</f>
        <v>0</v>
      </c>
      <c r="AN12" s="182">
        <f>Суббота!AO44</f>
        <v>0</v>
      </c>
      <c r="AO12" s="182">
        <f>Суббота!AP44</f>
        <v>0</v>
      </c>
      <c r="AP12" s="182">
        <f>Суббота!AQ44</f>
        <v>0</v>
      </c>
      <c r="AQ12" s="183">
        <f t="shared" si="0"/>
        <v>0</v>
      </c>
    </row>
    <row r="13" spans="1:43" s="89" customFormat="1" ht="20.100000000000001" customHeight="1">
      <c r="A13" s="181" t="s">
        <v>21</v>
      </c>
      <c r="B13" s="212">
        <f>Воскресенье!A2</f>
        <v>45403</v>
      </c>
      <c r="C13" s="182">
        <f>Воскресенье!D44</f>
        <v>0</v>
      </c>
      <c r="D13" s="182">
        <f>Воскресенье!E44</f>
        <v>0</v>
      </c>
      <c r="E13" s="182">
        <f>Воскресенье!F44</f>
        <v>0</v>
      </c>
      <c r="F13" s="182">
        <f>Воскресенье!G44</f>
        <v>0</v>
      </c>
      <c r="G13" s="182">
        <f>Воскресенье!H44</f>
        <v>0</v>
      </c>
      <c r="H13" s="182">
        <f>Воскресенье!I44</f>
        <v>0</v>
      </c>
      <c r="I13" s="182">
        <f>Воскресенье!J44</f>
        <v>0</v>
      </c>
      <c r="J13" s="182">
        <f>Воскресенье!K44</f>
        <v>0</v>
      </c>
      <c r="K13" s="182">
        <f>Воскресенье!L44</f>
        <v>0</v>
      </c>
      <c r="L13" s="182">
        <f>Воскресенье!M44</f>
        <v>0</v>
      </c>
      <c r="M13" s="182">
        <f>Воскресенье!N44</f>
        <v>0</v>
      </c>
      <c r="N13" s="182">
        <f>Воскресенье!O44</f>
        <v>0</v>
      </c>
      <c r="O13" s="182">
        <f>Воскресенье!P44</f>
        <v>0</v>
      </c>
      <c r="P13" s="182">
        <f>Воскресенье!Q44</f>
        <v>0</v>
      </c>
      <c r="Q13" s="182">
        <f>Воскресенье!R44</f>
        <v>0</v>
      </c>
      <c r="R13" s="182">
        <f>Воскресенье!S44</f>
        <v>0</v>
      </c>
      <c r="S13" s="182">
        <f>Воскресенье!T44</f>
        <v>0</v>
      </c>
      <c r="T13" s="182">
        <f>Воскресенье!U44</f>
        <v>0</v>
      </c>
      <c r="U13" s="182">
        <f>Воскресенье!V44</f>
        <v>0</v>
      </c>
      <c r="V13" s="182">
        <f>Воскресенье!W44</f>
        <v>0</v>
      </c>
      <c r="W13" s="182">
        <f>Воскресенье!X44</f>
        <v>0</v>
      </c>
      <c r="X13" s="182">
        <f>Воскресенье!Y44</f>
        <v>0</v>
      </c>
      <c r="Y13" s="182">
        <f>Воскресенье!Z44</f>
        <v>0</v>
      </c>
      <c r="Z13" s="182">
        <f>Воскресенье!AA44</f>
        <v>0</v>
      </c>
      <c r="AA13" s="182">
        <f>Воскресенье!AB44</f>
        <v>0</v>
      </c>
      <c r="AB13" s="182">
        <f>Воскресенье!AC44</f>
        <v>0</v>
      </c>
      <c r="AC13" s="182">
        <f>Воскресенье!AD44</f>
        <v>0</v>
      </c>
      <c r="AD13" s="182">
        <f>Воскресенье!AE44</f>
        <v>0</v>
      </c>
      <c r="AE13" s="182">
        <f>Воскресенье!AF44</f>
        <v>0</v>
      </c>
      <c r="AF13" s="182">
        <f>Воскресенье!AG44</f>
        <v>0</v>
      </c>
      <c r="AG13" s="182">
        <f>Воскресенье!AH44</f>
        <v>0</v>
      </c>
      <c r="AH13" s="182">
        <f>Воскресенье!AI44</f>
        <v>0</v>
      </c>
      <c r="AI13" s="182">
        <f>Воскресенье!AJ44</f>
        <v>0</v>
      </c>
      <c r="AJ13" s="182">
        <f>Воскресенье!AK44</f>
        <v>0</v>
      </c>
      <c r="AK13" s="182">
        <f>Воскресенье!AL44</f>
        <v>0</v>
      </c>
      <c r="AL13" s="182">
        <f>Воскресенье!AM44</f>
        <v>0</v>
      </c>
      <c r="AM13" s="182">
        <f>Воскресенье!AN44</f>
        <v>0</v>
      </c>
      <c r="AN13" s="182">
        <f>Воскресенье!AO44</f>
        <v>0</v>
      </c>
      <c r="AO13" s="182">
        <f>Воскресенье!AP44</f>
        <v>0</v>
      </c>
      <c r="AP13" s="182">
        <f>Воскресенье!AQ44</f>
        <v>0</v>
      </c>
      <c r="AQ13" s="183">
        <f t="shared" si="0"/>
        <v>0</v>
      </c>
    </row>
    <row r="14" spans="1:43" s="89" customFormat="1" ht="20.100000000000001" customHeight="1">
      <c r="A14" s="184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"/>
    </row>
    <row r="15" spans="1:43" s="89" customFormat="1" ht="20.100000000000001" customHeight="1">
      <c r="A15" s="185"/>
      <c r="B15" s="358" t="s">
        <v>10</v>
      </c>
      <c r="C15" s="358"/>
      <c r="D15" s="358"/>
      <c r="E15" s="358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"/>
    </row>
    <row r="16" spans="1:43" s="89" customFormat="1" ht="20.100000000000001" customHeight="1">
      <c r="A16" s="186" t="s">
        <v>11</v>
      </c>
      <c r="B16" s="187" t="str">
        <f>A1</f>
        <v>Сумма за неделю</v>
      </c>
      <c r="C16" s="187" t="s">
        <v>12</v>
      </c>
      <c r="D16" s="359" t="s">
        <v>13</v>
      </c>
      <c r="E16" s="359"/>
      <c r="R16" s="2"/>
    </row>
    <row r="17" spans="1:25" s="89" customFormat="1" ht="20.100000000000001" customHeight="1">
      <c r="A17" s="188" t="str">
        <f>C1</f>
        <v>Имя сотрудника 1</v>
      </c>
      <c r="B17" s="9">
        <f>(C3)</f>
        <v>0</v>
      </c>
      <c r="C17" s="213">
        <v>0</v>
      </c>
      <c r="D17" s="355">
        <f>C17-B17</f>
        <v>0</v>
      </c>
      <c r="E17" s="355"/>
      <c r="F17" s="143"/>
      <c r="R17" s="2"/>
    </row>
    <row r="18" spans="1:25" s="89" customFormat="1" ht="20.100000000000001" customHeight="1">
      <c r="A18" s="188" t="str">
        <f>D1</f>
        <v>Имя сотрудника 2</v>
      </c>
      <c r="B18" s="9">
        <f>D3</f>
        <v>0</v>
      </c>
      <c r="C18" s="213">
        <v>0</v>
      </c>
      <c r="D18" s="355">
        <f t="shared" ref="D18:D32" si="1">C18-B18</f>
        <v>0</v>
      </c>
      <c r="E18" s="355"/>
      <c r="F18" s="189"/>
      <c r="G18" s="190"/>
      <c r="H18" s="190"/>
      <c r="I18" s="190"/>
      <c r="J18" s="360" t="s">
        <v>31</v>
      </c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</row>
    <row r="19" spans="1:25" s="89" customFormat="1" ht="20.100000000000001" customHeight="1">
      <c r="A19" s="188" t="str">
        <f>E1</f>
        <v>Имя сотрудника 3</v>
      </c>
      <c r="B19" s="9">
        <f>E3</f>
        <v>0</v>
      </c>
      <c r="C19" s="213">
        <v>0</v>
      </c>
      <c r="D19" s="355">
        <f t="shared" si="1"/>
        <v>0</v>
      </c>
      <c r="E19" s="355"/>
      <c r="F19" s="143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</row>
    <row r="20" spans="1:25" s="89" customFormat="1" ht="20.100000000000001" customHeight="1">
      <c r="A20" s="188" t="str">
        <f>F1</f>
        <v>Имя сотрудника 4</v>
      </c>
      <c r="B20" s="9">
        <f>(F3)</f>
        <v>0</v>
      </c>
      <c r="C20" s="213">
        <v>0</v>
      </c>
      <c r="D20" s="355">
        <f t="shared" si="1"/>
        <v>0</v>
      </c>
      <c r="E20" s="355"/>
      <c r="F20" s="143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</row>
    <row r="21" spans="1:25" s="89" customFormat="1" ht="20.100000000000001" customHeight="1">
      <c r="A21" s="188" t="str">
        <f>G1</f>
        <v>Имя сотрудника 5</v>
      </c>
      <c r="B21" s="9">
        <f>G3</f>
        <v>0</v>
      </c>
      <c r="C21" s="213">
        <v>0</v>
      </c>
      <c r="D21" s="355">
        <f t="shared" si="1"/>
        <v>0</v>
      </c>
      <c r="E21" s="355"/>
      <c r="F21" s="143"/>
      <c r="J21" s="360"/>
      <c r="K21" s="360"/>
      <c r="L21" s="360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</row>
    <row r="22" spans="1:25" s="89" customFormat="1" ht="20.100000000000001" customHeight="1">
      <c r="A22" s="188" t="str">
        <f>H1</f>
        <v>Имя сотрудника 6</v>
      </c>
      <c r="B22" s="9">
        <f>H3</f>
        <v>0</v>
      </c>
      <c r="C22" s="213">
        <v>0</v>
      </c>
      <c r="D22" s="355">
        <f t="shared" si="1"/>
        <v>0</v>
      </c>
      <c r="E22" s="355"/>
      <c r="F22" s="143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</row>
    <row r="23" spans="1:25" s="89" customFormat="1" ht="20.100000000000001" customHeight="1">
      <c r="A23" s="188" t="str">
        <f>I1</f>
        <v>Имя сотрудника 7</v>
      </c>
      <c r="B23" s="9">
        <f>I3</f>
        <v>0</v>
      </c>
      <c r="C23" s="213">
        <v>0</v>
      </c>
      <c r="D23" s="355">
        <f t="shared" si="1"/>
        <v>0</v>
      </c>
      <c r="E23" s="355"/>
      <c r="F23" s="143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</row>
    <row r="24" spans="1:25" s="89" customFormat="1" ht="20.100000000000001" customHeight="1">
      <c r="A24" s="188" t="str">
        <f>J1</f>
        <v>Имя сотрудника 8</v>
      </c>
      <c r="B24" s="9">
        <f>J3</f>
        <v>0</v>
      </c>
      <c r="C24" s="213">
        <v>0</v>
      </c>
      <c r="D24" s="355">
        <f t="shared" si="1"/>
        <v>0</v>
      </c>
      <c r="E24" s="355"/>
      <c r="F24" s="143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</row>
    <row r="25" spans="1:25" s="89" customFormat="1" ht="20.100000000000001" customHeight="1">
      <c r="A25" s="188" t="str">
        <f>K1</f>
        <v>Имя сотрудника 9</v>
      </c>
      <c r="B25" s="9">
        <f>K3</f>
        <v>0</v>
      </c>
      <c r="C25" s="148">
        <v>0</v>
      </c>
      <c r="D25" s="355">
        <f t="shared" si="1"/>
        <v>0</v>
      </c>
      <c r="E25" s="355"/>
      <c r="F25" s="143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</row>
    <row r="26" spans="1:25" s="89" customFormat="1" ht="20.100000000000001" customHeight="1">
      <c r="A26" s="191" t="str">
        <f>L1</f>
        <v>Имя сотрудника 10</v>
      </c>
      <c r="B26" s="14">
        <f>L3</f>
        <v>0</v>
      </c>
      <c r="C26" s="214">
        <v>0</v>
      </c>
      <c r="D26" s="354">
        <f t="shared" si="1"/>
        <v>0</v>
      </c>
      <c r="E26" s="354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</row>
    <row r="27" spans="1:25" s="89" customFormat="1" ht="20.100000000000001" customHeight="1">
      <c r="A27" s="188" t="str">
        <f>(M1)</f>
        <v>Имя сотрудника 11</v>
      </c>
      <c r="B27" s="9">
        <f>(M3)</f>
        <v>0</v>
      </c>
      <c r="C27" s="213">
        <v>0</v>
      </c>
      <c r="D27" s="355">
        <f t="shared" si="1"/>
        <v>0</v>
      </c>
      <c r="E27" s="355"/>
      <c r="R27" s="3"/>
    </row>
    <row r="28" spans="1:25" s="89" customFormat="1" ht="20.100000000000001" customHeight="1">
      <c r="A28" s="188" t="str">
        <f>(N1)</f>
        <v>Имя сотрудника 12</v>
      </c>
      <c r="B28" s="9">
        <f>(N3)</f>
        <v>0</v>
      </c>
      <c r="C28" s="213">
        <v>0</v>
      </c>
      <c r="D28" s="355">
        <f t="shared" si="1"/>
        <v>0</v>
      </c>
      <c r="E28" s="355"/>
    </row>
    <row r="29" spans="1:25" s="89" customFormat="1" ht="20.100000000000001" customHeight="1">
      <c r="A29" s="188" t="str">
        <f>(O1)</f>
        <v>Имя сотрудника 13</v>
      </c>
      <c r="B29" s="9">
        <f>(O3)</f>
        <v>0</v>
      </c>
      <c r="C29" s="213">
        <v>0</v>
      </c>
      <c r="D29" s="355">
        <f t="shared" si="1"/>
        <v>0</v>
      </c>
      <c r="E29" s="355"/>
      <c r="R29" s="3"/>
    </row>
    <row r="30" spans="1:25" s="89" customFormat="1" ht="20.100000000000001" customHeight="1">
      <c r="A30" s="188" t="str">
        <f>(P1)</f>
        <v>Имя сотрудника 14</v>
      </c>
      <c r="B30" s="9">
        <f>(P3)</f>
        <v>0</v>
      </c>
      <c r="C30" s="213">
        <v>0</v>
      </c>
      <c r="D30" s="355">
        <f t="shared" si="1"/>
        <v>0</v>
      </c>
      <c r="E30" s="355"/>
      <c r="R30" s="192"/>
    </row>
    <row r="31" spans="1:25" s="89" customFormat="1" ht="20.100000000000001" customHeight="1">
      <c r="A31" s="188" t="str">
        <f>(Q1)</f>
        <v>Имя сотрудника 15</v>
      </c>
      <c r="B31" s="9">
        <f>(Q3)</f>
        <v>0</v>
      </c>
      <c r="C31" s="148">
        <v>0</v>
      </c>
      <c r="D31" s="355">
        <f t="shared" si="1"/>
        <v>0</v>
      </c>
      <c r="E31" s="355"/>
    </row>
    <row r="32" spans="1:25" s="89" customFormat="1" ht="20.100000000000001" customHeight="1">
      <c r="A32" s="188" t="str">
        <f>(R1)</f>
        <v>Имя сотрудника 16</v>
      </c>
      <c r="B32" s="9">
        <f>(R3)</f>
        <v>0</v>
      </c>
      <c r="C32" s="148">
        <v>0</v>
      </c>
      <c r="D32" s="355">
        <f t="shared" si="1"/>
        <v>0</v>
      </c>
      <c r="E32" s="355"/>
    </row>
    <row r="33" spans="1:5" s="89" customFormat="1" ht="20.100000000000001" customHeight="1">
      <c r="A33" s="188" t="str">
        <f>S1</f>
        <v>Имя сотрудника 17</v>
      </c>
      <c r="B33" s="9">
        <f>S3</f>
        <v>0</v>
      </c>
      <c r="C33" s="148">
        <v>0</v>
      </c>
      <c r="D33" s="355">
        <f>C33-B33</f>
        <v>0</v>
      </c>
      <c r="E33" s="355"/>
    </row>
    <row r="34" spans="1:5" s="89" customFormat="1" ht="20.100000000000001" customHeight="1">
      <c r="A34" s="188" t="str">
        <f>T1</f>
        <v>Имя сотрудника 18</v>
      </c>
      <c r="B34" s="9">
        <f>T3</f>
        <v>0</v>
      </c>
      <c r="C34" s="148">
        <v>0</v>
      </c>
      <c r="D34" s="355">
        <f>C34-B34</f>
        <v>0</v>
      </c>
      <c r="E34" s="355"/>
    </row>
    <row r="35" spans="1:5" s="89" customFormat="1" ht="20.100000000000001" customHeight="1">
      <c r="A35" s="188" t="str">
        <f>U1</f>
        <v>Имя сотрудника 19</v>
      </c>
      <c r="B35" s="9">
        <f>U3</f>
        <v>0</v>
      </c>
      <c r="C35" s="148">
        <v>0</v>
      </c>
      <c r="D35" s="355">
        <f t="shared" ref="D35:D56" si="2">C35-B35</f>
        <v>0</v>
      </c>
      <c r="E35" s="355"/>
    </row>
    <row r="36" spans="1:5" s="89" customFormat="1" ht="20.100000000000001" customHeight="1">
      <c r="A36" s="191" t="str">
        <f>V1</f>
        <v>Имя сотрудника 20</v>
      </c>
      <c r="B36" s="14">
        <f>V3</f>
        <v>0</v>
      </c>
      <c r="C36" s="214">
        <v>0</v>
      </c>
      <c r="D36" s="354">
        <f t="shared" si="2"/>
        <v>0</v>
      </c>
      <c r="E36" s="354"/>
    </row>
    <row r="37" spans="1:5" s="89" customFormat="1" ht="20.100000000000001" customHeight="1">
      <c r="A37" s="188" t="str">
        <f>W1</f>
        <v>Имя сотрудника 21</v>
      </c>
      <c r="B37" s="9">
        <f>W3</f>
        <v>0</v>
      </c>
      <c r="C37" s="148">
        <v>0</v>
      </c>
      <c r="D37" s="355">
        <f t="shared" si="2"/>
        <v>0</v>
      </c>
      <c r="E37" s="355"/>
    </row>
    <row r="38" spans="1:5" s="89" customFormat="1" ht="20.100000000000001" customHeight="1">
      <c r="A38" s="188" t="str">
        <f>X1</f>
        <v>Имя сотрудника 22</v>
      </c>
      <c r="B38" s="9">
        <f>X3</f>
        <v>0</v>
      </c>
      <c r="C38" s="148">
        <v>0</v>
      </c>
      <c r="D38" s="355">
        <f t="shared" si="2"/>
        <v>0</v>
      </c>
      <c r="E38" s="355"/>
    </row>
    <row r="39" spans="1:5" s="89" customFormat="1" ht="20.100000000000001" customHeight="1">
      <c r="A39" s="188" t="str">
        <f>Y1</f>
        <v>Имя сотрудника 23</v>
      </c>
      <c r="B39" s="9">
        <f>Y3</f>
        <v>0</v>
      </c>
      <c r="C39" s="148">
        <v>0</v>
      </c>
      <c r="D39" s="355">
        <f t="shared" si="2"/>
        <v>0</v>
      </c>
      <c r="E39" s="355"/>
    </row>
    <row r="40" spans="1:5" s="89" customFormat="1" ht="20.100000000000001" customHeight="1">
      <c r="A40" s="188" t="str">
        <f>Z1</f>
        <v>Имя сотрудника 24</v>
      </c>
      <c r="B40" s="9">
        <f>Z3</f>
        <v>0</v>
      </c>
      <c r="C40" s="148">
        <v>0</v>
      </c>
      <c r="D40" s="355">
        <f t="shared" si="2"/>
        <v>0</v>
      </c>
      <c r="E40" s="355"/>
    </row>
    <row r="41" spans="1:5" s="89" customFormat="1" ht="20.100000000000001" customHeight="1">
      <c r="A41" s="188" t="str">
        <f>AA1</f>
        <v>Имя сотрудника 25</v>
      </c>
      <c r="B41" s="9">
        <f>AA3</f>
        <v>0</v>
      </c>
      <c r="C41" s="148">
        <v>0</v>
      </c>
      <c r="D41" s="355">
        <f t="shared" si="2"/>
        <v>0</v>
      </c>
      <c r="E41" s="355"/>
    </row>
    <row r="42" spans="1:5" s="89" customFormat="1" ht="20.100000000000001" customHeight="1">
      <c r="A42" s="188" t="str">
        <f>AB1</f>
        <v>Имя сотрудника 26</v>
      </c>
      <c r="B42" s="9">
        <f>AB3</f>
        <v>0</v>
      </c>
      <c r="C42" s="148">
        <v>0</v>
      </c>
      <c r="D42" s="355">
        <f t="shared" si="2"/>
        <v>0</v>
      </c>
      <c r="E42" s="355"/>
    </row>
    <row r="43" spans="1:5" s="89" customFormat="1" ht="20.100000000000001" customHeight="1">
      <c r="A43" s="188" t="str">
        <f>AC1</f>
        <v>Имя сотрудника 27</v>
      </c>
      <c r="B43" s="9">
        <f>AC3</f>
        <v>0</v>
      </c>
      <c r="C43" s="148">
        <v>0</v>
      </c>
      <c r="D43" s="355">
        <f t="shared" si="2"/>
        <v>0</v>
      </c>
      <c r="E43" s="355"/>
    </row>
    <row r="44" spans="1:5" s="89" customFormat="1" ht="20.100000000000001" customHeight="1">
      <c r="A44" s="188" t="str">
        <f>AD1</f>
        <v>Имя сотрудника 28</v>
      </c>
      <c r="B44" s="9">
        <f>AD3</f>
        <v>0</v>
      </c>
      <c r="C44" s="148">
        <v>0</v>
      </c>
      <c r="D44" s="355">
        <f t="shared" si="2"/>
        <v>0</v>
      </c>
      <c r="E44" s="355"/>
    </row>
    <row r="45" spans="1:5" s="89" customFormat="1" ht="20.100000000000001" customHeight="1">
      <c r="A45" s="188" t="str">
        <f>AE1</f>
        <v>Имя сотрудника 29</v>
      </c>
      <c r="B45" s="9">
        <f>AE3</f>
        <v>0</v>
      </c>
      <c r="C45" s="148">
        <v>0</v>
      </c>
      <c r="D45" s="355">
        <f t="shared" si="2"/>
        <v>0</v>
      </c>
      <c r="E45" s="355"/>
    </row>
    <row r="46" spans="1:5" s="89" customFormat="1" ht="20.100000000000001" customHeight="1">
      <c r="A46" s="191" t="str">
        <f>AF1</f>
        <v>Имя сотрудника 30</v>
      </c>
      <c r="B46" s="14">
        <f>AF3</f>
        <v>0</v>
      </c>
      <c r="C46" s="214">
        <v>0</v>
      </c>
      <c r="D46" s="354">
        <f t="shared" si="2"/>
        <v>0</v>
      </c>
      <c r="E46" s="354"/>
    </row>
    <row r="47" spans="1:5" s="89" customFormat="1" ht="20.100000000000001" customHeight="1">
      <c r="A47" s="188" t="str">
        <f>AG1</f>
        <v>Имя сотрудника 31</v>
      </c>
      <c r="B47" s="9">
        <f>AG3</f>
        <v>0</v>
      </c>
      <c r="C47" s="148">
        <v>0</v>
      </c>
      <c r="D47" s="355">
        <f t="shared" si="2"/>
        <v>0</v>
      </c>
      <c r="E47" s="355"/>
    </row>
    <row r="48" spans="1:5" s="89" customFormat="1" ht="20.100000000000001" customHeight="1">
      <c r="A48" s="188" t="str">
        <f>AH1</f>
        <v>Имя сотрудника 32</v>
      </c>
      <c r="B48" s="9">
        <f>AH3</f>
        <v>0</v>
      </c>
      <c r="C48" s="148">
        <v>0</v>
      </c>
      <c r="D48" s="355">
        <f t="shared" si="2"/>
        <v>0</v>
      </c>
      <c r="E48" s="355"/>
    </row>
    <row r="49" spans="1:5" s="89" customFormat="1" ht="20.100000000000001" customHeight="1">
      <c r="A49" s="188" t="str">
        <f>AI1</f>
        <v>Имя сотрудника 33</v>
      </c>
      <c r="B49" s="9">
        <f>AI3</f>
        <v>0</v>
      </c>
      <c r="C49" s="148">
        <v>0</v>
      </c>
      <c r="D49" s="355">
        <f t="shared" si="2"/>
        <v>0</v>
      </c>
      <c r="E49" s="355"/>
    </row>
    <row r="50" spans="1:5" s="89" customFormat="1" ht="20.100000000000001" customHeight="1">
      <c r="A50" s="188" t="str">
        <f>AJ1</f>
        <v>Имя сотрудника 34</v>
      </c>
      <c r="B50" s="9">
        <f>AJ3</f>
        <v>0</v>
      </c>
      <c r="C50" s="148">
        <v>0</v>
      </c>
      <c r="D50" s="355">
        <f t="shared" si="2"/>
        <v>0</v>
      </c>
      <c r="E50" s="355"/>
    </row>
    <row r="51" spans="1:5" s="89" customFormat="1" ht="20.100000000000001" customHeight="1">
      <c r="A51" s="188" t="str">
        <f>AK1</f>
        <v>Имя сотрудника 35</v>
      </c>
      <c r="B51" s="9">
        <f>AK3</f>
        <v>0</v>
      </c>
      <c r="C51" s="148">
        <v>0</v>
      </c>
      <c r="D51" s="355">
        <f t="shared" si="2"/>
        <v>0</v>
      </c>
      <c r="E51" s="355"/>
    </row>
    <row r="52" spans="1:5" s="89" customFormat="1" ht="20.100000000000001" customHeight="1">
      <c r="A52" s="188" t="str">
        <f>AL1</f>
        <v>Имя сотрудника 36</v>
      </c>
      <c r="B52" s="9">
        <f>AL3</f>
        <v>0</v>
      </c>
      <c r="C52" s="148">
        <v>0</v>
      </c>
      <c r="D52" s="355">
        <f t="shared" si="2"/>
        <v>0</v>
      </c>
      <c r="E52" s="355"/>
    </row>
    <row r="53" spans="1:5" s="89" customFormat="1" ht="20.100000000000001" customHeight="1">
      <c r="A53" s="188" t="str">
        <f>AM1</f>
        <v>Имя сотрудника 37</v>
      </c>
      <c r="B53" s="9">
        <f>AM3</f>
        <v>0</v>
      </c>
      <c r="C53" s="148">
        <v>0</v>
      </c>
      <c r="D53" s="355">
        <f t="shared" si="2"/>
        <v>0</v>
      </c>
      <c r="E53" s="355"/>
    </row>
    <row r="54" spans="1:5" s="89" customFormat="1" ht="20.100000000000001" customHeight="1">
      <c r="A54" s="188" t="str">
        <f>AN1</f>
        <v>Имя сотрудника 38</v>
      </c>
      <c r="B54" s="9">
        <f>AN3</f>
        <v>0</v>
      </c>
      <c r="C54" s="148">
        <v>0</v>
      </c>
      <c r="D54" s="355">
        <f t="shared" si="2"/>
        <v>0</v>
      </c>
      <c r="E54" s="355"/>
    </row>
    <row r="55" spans="1:5" s="89" customFormat="1" ht="20.100000000000001" customHeight="1">
      <c r="A55" s="188" t="str">
        <f>AO1</f>
        <v>Имя сотрудника 39</v>
      </c>
      <c r="B55" s="9">
        <f>AO3</f>
        <v>0</v>
      </c>
      <c r="C55" s="148">
        <v>0</v>
      </c>
      <c r="D55" s="355">
        <f t="shared" si="2"/>
        <v>0</v>
      </c>
      <c r="E55" s="355"/>
    </row>
    <row r="56" spans="1:5" s="89" customFormat="1" ht="20.100000000000001" customHeight="1">
      <c r="A56" s="191" t="str">
        <f>AP1</f>
        <v>Имя сотрудника 40</v>
      </c>
      <c r="B56" s="14">
        <f>AP3</f>
        <v>0</v>
      </c>
      <c r="C56" s="214">
        <v>0</v>
      </c>
      <c r="D56" s="354">
        <f t="shared" si="2"/>
        <v>0</v>
      </c>
      <c r="E56" s="354"/>
    </row>
  </sheetData>
  <sheetProtection selectLockedCells="1" selectUnlockedCells="1"/>
  <mergeCells count="45">
    <mergeCell ref="J18:Y26"/>
    <mergeCell ref="D51:E51"/>
    <mergeCell ref="D52:E52"/>
    <mergeCell ref="D53:E53"/>
    <mergeCell ref="D54:E54"/>
    <mergeCell ref="D39:E39"/>
    <mergeCell ref="D40:E40"/>
    <mergeCell ref="D41:E41"/>
    <mergeCell ref="D42:E42"/>
    <mergeCell ref="D18:E18"/>
    <mergeCell ref="D43:E43"/>
    <mergeCell ref="D44:E44"/>
    <mergeCell ref="D33:E33"/>
    <mergeCell ref="D34:E34"/>
    <mergeCell ref="D35:E35"/>
    <mergeCell ref="D36:E36"/>
    <mergeCell ref="D56:E56"/>
    <mergeCell ref="D45:E45"/>
    <mergeCell ref="D46:E46"/>
    <mergeCell ref="D47:E47"/>
    <mergeCell ref="D48:E48"/>
    <mergeCell ref="D49:E49"/>
    <mergeCell ref="D50:E50"/>
    <mergeCell ref="D55:E55"/>
    <mergeCell ref="D37:E37"/>
    <mergeCell ref="D38:E38"/>
    <mergeCell ref="A1:B1"/>
    <mergeCell ref="A3:B3"/>
    <mergeCell ref="B15:E15"/>
    <mergeCell ref="D16:E16"/>
    <mergeCell ref="D17:E17"/>
    <mergeCell ref="D19:E19"/>
    <mergeCell ref="D20:E20"/>
    <mergeCell ref="D21:E21"/>
    <mergeCell ref="D22:E22"/>
    <mergeCell ref="D23:E23"/>
    <mergeCell ref="D31:E31"/>
    <mergeCell ref="D32:E32"/>
    <mergeCell ref="D24:E24"/>
    <mergeCell ref="D25:E25"/>
    <mergeCell ref="D26:E26"/>
    <mergeCell ref="D27:E27"/>
    <mergeCell ref="D28:E28"/>
    <mergeCell ref="D29:E29"/>
    <mergeCell ref="D30:E30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tabSelected="1" zoomScale="50" zoomScaleNormal="50" workbookViewId="0">
      <selection sqref="A1:N1"/>
    </sheetView>
  </sheetViews>
  <sheetFormatPr defaultRowHeight="27.75"/>
  <cols>
    <col min="1" max="1" width="55.7109375" customWidth="1"/>
    <col min="2" max="2" width="10.7109375" style="29" customWidth="1"/>
    <col min="3" max="3" width="55.7109375" customWidth="1"/>
    <col min="4" max="4" width="10.7109375" style="29" customWidth="1"/>
    <col min="5" max="5" width="55.7109375" customWidth="1"/>
    <col min="6" max="6" width="10.7109375" style="29" customWidth="1"/>
    <col min="7" max="7" width="55.7109375" customWidth="1"/>
    <col min="8" max="8" width="10.7109375" style="29" customWidth="1"/>
    <col min="9" max="9" width="55.7109375" customWidth="1"/>
    <col min="10" max="10" width="10.7109375" style="30" customWidth="1"/>
    <col min="11" max="11" width="55.7109375" customWidth="1"/>
    <col min="12" max="12" width="10.7109375" style="30" customWidth="1"/>
    <col min="13" max="13" width="55.7109375" customWidth="1"/>
    <col min="14" max="14" width="10.7109375" style="30" customWidth="1"/>
    <col min="16" max="16" width="11" customWidth="1"/>
    <col min="17" max="17" width="4.42578125" customWidth="1"/>
    <col min="18" max="18" width="16.28515625" customWidth="1"/>
  </cols>
  <sheetData>
    <row r="1" spans="1:14" ht="55.5" customHeight="1">
      <c r="A1" s="362" t="s">
        <v>346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1:14" s="50" customFormat="1" ht="30" customHeight="1">
      <c r="A2" s="44" t="s">
        <v>14</v>
      </c>
      <c r="B2" s="45" t="s">
        <v>23</v>
      </c>
      <c r="C2" s="46" t="s">
        <v>15</v>
      </c>
      <c r="D2" s="45" t="s">
        <v>23</v>
      </c>
      <c r="E2" s="46" t="s">
        <v>16</v>
      </c>
      <c r="F2" s="45" t="s">
        <v>23</v>
      </c>
      <c r="G2" s="46" t="s">
        <v>17</v>
      </c>
      <c r="H2" s="45" t="s">
        <v>23</v>
      </c>
      <c r="I2" s="46" t="s">
        <v>18</v>
      </c>
      <c r="J2" s="47" t="s">
        <v>23</v>
      </c>
      <c r="K2" s="48" t="s">
        <v>19</v>
      </c>
      <c r="L2" s="49" t="s">
        <v>23</v>
      </c>
      <c r="M2" s="46" t="s">
        <v>20</v>
      </c>
      <c r="N2" s="49" t="s">
        <v>23</v>
      </c>
    </row>
    <row r="3" spans="1:14" s="50" customFormat="1" ht="30" customHeight="1">
      <c r="A3" s="51">
        <v>45397</v>
      </c>
      <c r="B3" s="52"/>
      <c r="C3" s="53">
        <f>(A3+1)</f>
        <v>45398</v>
      </c>
      <c r="D3" s="52"/>
      <c r="E3" s="51">
        <f>(A3+2)</f>
        <v>45399</v>
      </c>
      <c r="F3" s="52"/>
      <c r="G3" s="53">
        <f>(E3+1)</f>
        <v>45400</v>
      </c>
      <c r="H3" s="52"/>
      <c r="I3" s="51">
        <f>(G3+1)</f>
        <v>45401</v>
      </c>
      <c r="J3" s="54"/>
      <c r="K3" s="55">
        <f>(I3+1)</f>
        <v>45402</v>
      </c>
      <c r="L3" s="54"/>
      <c r="M3" s="51">
        <f>(K3+1)</f>
        <v>45403</v>
      </c>
      <c r="N3" s="54"/>
    </row>
    <row r="4" spans="1:14" s="57" customFormat="1" ht="30" customHeight="1">
      <c r="A4" s="56" t="s">
        <v>347</v>
      </c>
      <c r="B4" s="83">
        <v>65</v>
      </c>
      <c r="C4" s="56" t="s">
        <v>348</v>
      </c>
      <c r="D4" s="83">
        <v>65</v>
      </c>
      <c r="E4" s="56" t="s">
        <v>349</v>
      </c>
      <c r="F4" s="83">
        <v>65</v>
      </c>
      <c r="G4" s="56" t="s">
        <v>350</v>
      </c>
      <c r="H4" s="83">
        <v>65</v>
      </c>
      <c r="I4" s="56" t="s">
        <v>351</v>
      </c>
      <c r="J4" s="83">
        <v>65</v>
      </c>
      <c r="K4" s="243"/>
      <c r="L4" s="244"/>
      <c r="M4" s="243"/>
      <c r="N4" s="244"/>
    </row>
    <row r="5" spans="1:14" s="82" customFormat="1" ht="80.25" customHeight="1">
      <c r="A5" s="80" t="s">
        <v>352</v>
      </c>
      <c r="B5" s="81"/>
      <c r="C5" s="80" t="s">
        <v>353</v>
      </c>
      <c r="D5" s="81"/>
      <c r="E5" s="80" t="s">
        <v>354</v>
      </c>
      <c r="F5" s="81"/>
      <c r="G5" s="80" t="s">
        <v>355</v>
      </c>
      <c r="H5" s="81"/>
      <c r="I5" s="80" t="s">
        <v>356</v>
      </c>
      <c r="J5" s="81"/>
      <c r="K5" s="245"/>
      <c r="L5" s="246"/>
      <c r="M5" s="245"/>
      <c r="N5" s="246"/>
    </row>
    <row r="6" spans="1:14" s="57" customFormat="1" ht="30" customHeight="1">
      <c r="A6" s="58" t="s">
        <v>321</v>
      </c>
      <c r="B6" s="83">
        <v>70</v>
      </c>
      <c r="C6" s="58" t="s">
        <v>320</v>
      </c>
      <c r="D6" s="83">
        <v>70</v>
      </c>
      <c r="E6" s="58" t="s">
        <v>293</v>
      </c>
      <c r="F6" s="83">
        <v>70</v>
      </c>
      <c r="G6" s="58" t="s">
        <v>357</v>
      </c>
      <c r="H6" s="83">
        <v>70</v>
      </c>
      <c r="I6" s="58" t="s">
        <v>288</v>
      </c>
      <c r="J6" s="83">
        <v>70</v>
      </c>
      <c r="K6" s="247"/>
      <c r="L6" s="244"/>
      <c r="M6" s="247"/>
      <c r="N6" s="244"/>
    </row>
    <row r="7" spans="1:14" s="82" customFormat="1" ht="58.5" customHeight="1">
      <c r="A7" s="156" t="s">
        <v>323</v>
      </c>
      <c r="B7" s="81"/>
      <c r="C7" s="156" t="s">
        <v>322</v>
      </c>
      <c r="D7" s="81"/>
      <c r="E7" s="156" t="s">
        <v>294</v>
      </c>
      <c r="F7" s="81"/>
      <c r="G7" s="156" t="s">
        <v>358</v>
      </c>
      <c r="H7" s="81"/>
      <c r="I7" s="156" t="s">
        <v>289</v>
      </c>
      <c r="J7" s="81"/>
      <c r="K7" s="248"/>
      <c r="L7" s="246"/>
      <c r="M7" s="248"/>
      <c r="N7" s="246"/>
    </row>
    <row r="8" spans="1:14" s="57" customFormat="1" ht="30" customHeight="1">
      <c r="A8" s="58" t="s">
        <v>359</v>
      </c>
      <c r="B8" s="83">
        <v>85</v>
      </c>
      <c r="C8" s="58" t="s">
        <v>360</v>
      </c>
      <c r="D8" s="83">
        <v>85</v>
      </c>
      <c r="E8" s="58" t="s">
        <v>361</v>
      </c>
      <c r="F8" s="83">
        <v>85</v>
      </c>
      <c r="G8" s="58" t="s">
        <v>299</v>
      </c>
      <c r="H8" s="83">
        <v>85</v>
      </c>
      <c r="I8" s="58" t="s">
        <v>362</v>
      </c>
      <c r="J8" s="83">
        <v>85</v>
      </c>
      <c r="K8" s="247" t="s">
        <v>318</v>
      </c>
      <c r="L8" s="244">
        <v>65</v>
      </c>
      <c r="M8" s="247" t="s">
        <v>304</v>
      </c>
      <c r="N8" s="244">
        <v>70</v>
      </c>
    </row>
    <row r="9" spans="1:14" s="82" customFormat="1" ht="58.5" customHeight="1">
      <c r="A9" s="156" t="s">
        <v>363</v>
      </c>
      <c r="B9" s="196"/>
      <c r="C9" s="156" t="s">
        <v>364</v>
      </c>
      <c r="D9" s="196"/>
      <c r="E9" s="156" t="s">
        <v>365</v>
      </c>
      <c r="F9" s="196"/>
      <c r="G9" s="156" t="s">
        <v>300</v>
      </c>
      <c r="H9" s="196"/>
      <c r="I9" s="156" t="s">
        <v>366</v>
      </c>
      <c r="J9" s="196"/>
      <c r="K9" s="248" t="s">
        <v>319</v>
      </c>
      <c r="L9" s="249"/>
      <c r="M9" s="248" t="s">
        <v>367</v>
      </c>
      <c r="N9" s="249"/>
    </row>
    <row r="10" spans="1:14" s="57" customFormat="1" ht="30" customHeight="1">
      <c r="A10" s="58" t="s">
        <v>368</v>
      </c>
      <c r="B10" s="83">
        <v>90</v>
      </c>
      <c r="C10" s="58" t="s">
        <v>246</v>
      </c>
      <c r="D10" s="83">
        <v>90</v>
      </c>
      <c r="E10" s="58" t="s">
        <v>308</v>
      </c>
      <c r="F10" s="83">
        <v>90</v>
      </c>
      <c r="G10" s="58" t="s">
        <v>310</v>
      </c>
      <c r="H10" s="83">
        <v>90</v>
      </c>
      <c r="I10" s="58" t="s">
        <v>369</v>
      </c>
      <c r="J10" s="83">
        <v>90</v>
      </c>
      <c r="K10" s="247" t="s">
        <v>324</v>
      </c>
      <c r="L10" s="244">
        <v>70</v>
      </c>
      <c r="M10" s="247" t="s">
        <v>370</v>
      </c>
      <c r="N10" s="244">
        <v>90</v>
      </c>
    </row>
    <row r="11" spans="1:14" s="82" customFormat="1" ht="63.75" customHeight="1">
      <c r="A11" s="156" t="s">
        <v>371</v>
      </c>
      <c r="B11" s="195"/>
      <c r="C11" s="156" t="s">
        <v>247</v>
      </c>
      <c r="D11" s="195"/>
      <c r="E11" s="156" t="s">
        <v>309</v>
      </c>
      <c r="F11" s="195"/>
      <c r="G11" s="156" t="s">
        <v>311</v>
      </c>
      <c r="H11" s="195"/>
      <c r="I11" s="156" t="s">
        <v>372</v>
      </c>
      <c r="J11" s="195"/>
      <c r="K11" s="248" t="s">
        <v>325</v>
      </c>
      <c r="L11" s="250"/>
      <c r="M11" s="248" t="s">
        <v>373</v>
      </c>
      <c r="N11" s="250"/>
    </row>
    <row r="12" spans="1:14" s="82" customFormat="1" ht="32.25" customHeight="1">
      <c r="A12" s="58" t="s">
        <v>374</v>
      </c>
      <c r="B12" s="83">
        <v>95</v>
      </c>
      <c r="C12" s="58" t="s">
        <v>375</v>
      </c>
      <c r="D12" s="83">
        <v>95</v>
      </c>
      <c r="E12" s="58" t="s">
        <v>376</v>
      </c>
      <c r="F12" s="83">
        <v>95</v>
      </c>
      <c r="G12" s="58" t="s">
        <v>377</v>
      </c>
      <c r="H12" s="83">
        <v>95</v>
      </c>
      <c r="I12" s="58" t="s">
        <v>295</v>
      </c>
      <c r="J12" s="83">
        <v>95</v>
      </c>
      <c r="K12" s="247" t="s">
        <v>378</v>
      </c>
      <c r="L12" s="244">
        <v>95</v>
      </c>
      <c r="M12" s="247" t="s">
        <v>326</v>
      </c>
      <c r="N12" s="244">
        <v>95</v>
      </c>
    </row>
    <row r="13" spans="1:14" s="82" customFormat="1" ht="78.75" customHeight="1">
      <c r="A13" s="156" t="s">
        <v>379</v>
      </c>
      <c r="B13" s="194"/>
      <c r="C13" s="156" t="s">
        <v>380</v>
      </c>
      <c r="D13" s="194"/>
      <c r="E13" s="156" t="s">
        <v>381</v>
      </c>
      <c r="F13" s="194"/>
      <c r="G13" s="156" t="s">
        <v>382</v>
      </c>
      <c r="H13" s="194"/>
      <c r="I13" s="156" t="s">
        <v>296</v>
      </c>
      <c r="J13" s="194"/>
      <c r="K13" s="248" t="s">
        <v>383</v>
      </c>
      <c r="L13" s="251"/>
      <c r="M13" s="248" t="s">
        <v>384</v>
      </c>
      <c r="N13" s="251"/>
    </row>
    <row r="14" spans="1:14" s="57" customFormat="1" ht="30" customHeight="1">
      <c r="A14" s="58" t="s">
        <v>327</v>
      </c>
      <c r="B14" s="83">
        <v>195</v>
      </c>
      <c r="C14" s="58" t="s">
        <v>305</v>
      </c>
      <c r="D14" s="83">
        <v>225</v>
      </c>
      <c r="E14" s="58" t="s">
        <v>284</v>
      </c>
      <c r="F14" s="83">
        <v>195</v>
      </c>
      <c r="G14" s="58" t="s">
        <v>286</v>
      </c>
      <c r="H14" s="83">
        <v>225</v>
      </c>
      <c r="I14" s="58" t="s">
        <v>312</v>
      </c>
      <c r="J14" s="83">
        <v>265</v>
      </c>
      <c r="K14" s="247"/>
      <c r="L14" s="244"/>
      <c r="M14" s="247"/>
      <c r="N14" s="244"/>
    </row>
    <row r="15" spans="1:14" s="82" customFormat="1" ht="81" customHeight="1">
      <c r="A15" s="156" t="s">
        <v>328</v>
      </c>
      <c r="B15" s="81"/>
      <c r="C15" s="156" t="s">
        <v>306</v>
      </c>
      <c r="D15" s="81"/>
      <c r="E15" s="156" t="s">
        <v>385</v>
      </c>
      <c r="F15" s="81"/>
      <c r="G15" s="156" t="s">
        <v>287</v>
      </c>
      <c r="H15" s="81"/>
      <c r="I15" s="156" t="s">
        <v>313</v>
      </c>
      <c r="J15" s="81"/>
      <c r="K15" s="248"/>
      <c r="L15" s="246"/>
      <c r="M15" s="248"/>
      <c r="N15" s="246"/>
    </row>
    <row r="16" spans="1:14" s="50" customFormat="1" ht="30" customHeight="1">
      <c r="A16" s="59"/>
      <c r="B16" s="60"/>
      <c r="C16" s="59"/>
      <c r="D16" s="60"/>
      <c r="E16" s="59"/>
      <c r="F16" s="60"/>
      <c r="G16" s="59"/>
      <c r="H16" s="60"/>
      <c r="I16" s="59"/>
      <c r="J16" s="60"/>
      <c r="K16" s="59"/>
      <c r="L16" s="60"/>
      <c r="M16" s="59"/>
      <c r="N16" s="60"/>
    </row>
    <row r="17" spans="1:14" s="50" customFormat="1" ht="30" customHeight="1">
      <c r="A17" s="224" t="s">
        <v>386</v>
      </c>
      <c r="B17" s="61">
        <v>98</v>
      </c>
      <c r="C17" s="224" t="s">
        <v>387</v>
      </c>
      <c r="D17" s="61">
        <v>98</v>
      </c>
      <c r="E17" s="224" t="s">
        <v>388</v>
      </c>
      <c r="F17" s="61">
        <v>98</v>
      </c>
      <c r="G17" s="224" t="s">
        <v>389</v>
      </c>
      <c r="H17" s="61">
        <v>98</v>
      </c>
      <c r="I17" s="224" t="s">
        <v>390</v>
      </c>
      <c r="J17" s="61">
        <v>98</v>
      </c>
      <c r="K17" s="224"/>
      <c r="L17" s="61"/>
      <c r="M17" s="224"/>
      <c r="N17" s="61"/>
    </row>
    <row r="18" spans="1:14" s="50" customFormat="1" ht="30" customHeight="1">
      <c r="A18" s="225" t="s">
        <v>391</v>
      </c>
      <c r="B18" s="62">
        <v>98</v>
      </c>
      <c r="C18" s="225" t="s">
        <v>392</v>
      </c>
      <c r="D18" s="62">
        <v>98</v>
      </c>
      <c r="E18" s="225" t="s">
        <v>329</v>
      </c>
      <c r="F18" s="62">
        <v>98</v>
      </c>
      <c r="G18" s="225" t="s">
        <v>330</v>
      </c>
      <c r="H18" s="62">
        <v>98</v>
      </c>
      <c r="I18" s="225" t="s">
        <v>248</v>
      </c>
      <c r="J18" s="62">
        <v>118</v>
      </c>
      <c r="K18" s="225" t="s">
        <v>292</v>
      </c>
      <c r="L18" s="62">
        <v>98</v>
      </c>
      <c r="M18" s="225" t="s">
        <v>393</v>
      </c>
      <c r="N18" s="62">
        <v>98</v>
      </c>
    </row>
    <row r="19" spans="1:14" s="50" customFormat="1" ht="30" customHeight="1">
      <c r="A19" s="42"/>
      <c r="B19" s="61"/>
      <c r="C19" s="42"/>
      <c r="D19" s="61"/>
      <c r="E19" s="42"/>
      <c r="F19" s="61"/>
      <c r="G19" s="42"/>
      <c r="H19" s="61"/>
      <c r="I19" s="42"/>
      <c r="J19" s="61"/>
      <c r="K19" s="238"/>
      <c r="L19" s="232"/>
      <c r="M19" s="238"/>
      <c r="N19" s="232"/>
    </row>
    <row r="20" spans="1:14" s="50" customFormat="1" ht="30" customHeight="1">
      <c r="A20" s="43" t="s">
        <v>394</v>
      </c>
      <c r="B20" s="61">
        <v>145</v>
      </c>
      <c r="C20" s="43" t="s">
        <v>302</v>
      </c>
      <c r="D20" s="61">
        <v>145</v>
      </c>
      <c r="E20" s="43" t="s">
        <v>331</v>
      </c>
      <c r="F20" s="61">
        <v>145</v>
      </c>
      <c r="G20" s="43" t="s">
        <v>395</v>
      </c>
      <c r="H20" s="61">
        <v>145</v>
      </c>
      <c r="I20" s="43" t="s">
        <v>396</v>
      </c>
      <c r="J20" s="61">
        <v>145</v>
      </c>
      <c r="K20" s="43"/>
      <c r="L20" s="61"/>
      <c r="M20" s="43"/>
      <c r="N20" s="61"/>
    </row>
    <row r="21" spans="1:14" s="50" customFormat="1" ht="30" customHeight="1">
      <c r="A21" s="65" t="s">
        <v>258</v>
      </c>
      <c r="B21" s="61"/>
      <c r="C21" s="157" t="s">
        <v>250</v>
      </c>
      <c r="D21" s="61"/>
      <c r="E21" s="157" t="s">
        <v>256</v>
      </c>
      <c r="F21" s="61"/>
      <c r="G21" s="157" t="s">
        <v>258</v>
      </c>
      <c r="H21" s="61"/>
      <c r="I21" s="157" t="s">
        <v>249</v>
      </c>
      <c r="J21" s="61"/>
      <c r="K21" s="157"/>
      <c r="L21" s="61"/>
      <c r="M21" s="157"/>
      <c r="N21" s="61"/>
    </row>
    <row r="22" spans="1:14" s="50" customFormat="1" ht="30" customHeight="1">
      <c r="A22" s="43" t="s">
        <v>397</v>
      </c>
      <c r="B22" s="61">
        <v>155</v>
      </c>
      <c r="C22" s="43" t="s">
        <v>398</v>
      </c>
      <c r="D22" s="61">
        <v>155</v>
      </c>
      <c r="E22" s="43" t="s">
        <v>399</v>
      </c>
      <c r="F22" s="61">
        <v>155</v>
      </c>
      <c r="G22" s="43" t="s">
        <v>400</v>
      </c>
      <c r="H22" s="61">
        <v>155</v>
      </c>
      <c r="I22" s="43" t="s">
        <v>401</v>
      </c>
      <c r="J22" s="61">
        <v>155</v>
      </c>
      <c r="K22" s="43"/>
      <c r="L22" s="61"/>
      <c r="M22" s="43"/>
      <c r="N22" s="61"/>
    </row>
    <row r="23" spans="1:14" s="64" customFormat="1" ht="30" customHeight="1">
      <c r="A23" s="157" t="s">
        <v>250</v>
      </c>
      <c r="B23" s="63"/>
      <c r="C23" s="157" t="s">
        <v>254</v>
      </c>
      <c r="D23" s="63"/>
      <c r="E23" s="157" t="s">
        <v>254</v>
      </c>
      <c r="F23" s="63"/>
      <c r="G23" s="157" t="s">
        <v>254</v>
      </c>
      <c r="H23" s="63"/>
      <c r="I23" s="157" t="s">
        <v>254</v>
      </c>
      <c r="J23" s="63"/>
      <c r="K23" s="157"/>
      <c r="L23" s="63"/>
      <c r="M23" s="157"/>
      <c r="N23" s="63"/>
    </row>
    <row r="24" spans="1:14" s="50" customFormat="1" ht="30" customHeight="1">
      <c r="A24" s="43" t="s">
        <v>402</v>
      </c>
      <c r="B24" s="61">
        <v>185</v>
      </c>
      <c r="C24" s="43" t="s">
        <v>403</v>
      </c>
      <c r="D24" s="61">
        <v>185</v>
      </c>
      <c r="E24" s="43" t="s">
        <v>404</v>
      </c>
      <c r="F24" s="61">
        <v>185</v>
      </c>
      <c r="G24" s="43" t="s">
        <v>405</v>
      </c>
      <c r="H24" s="61">
        <v>185</v>
      </c>
      <c r="I24" s="43" t="s">
        <v>406</v>
      </c>
      <c r="J24" s="61">
        <v>185</v>
      </c>
      <c r="K24" s="43" t="s">
        <v>251</v>
      </c>
      <c r="L24" s="61">
        <v>155</v>
      </c>
      <c r="M24" s="43" t="s">
        <v>252</v>
      </c>
      <c r="N24" s="61">
        <v>155</v>
      </c>
    </row>
    <row r="25" spans="1:14" s="64" customFormat="1" ht="30" customHeight="1">
      <c r="A25" s="65" t="s">
        <v>254</v>
      </c>
      <c r="B25" s="63"/>
      <c r="C25" s="65" t="s">
        <v>258</v>
      </c>
      <c r="D25" s="63"/>
      <c r="E25" s="65" t="s">
        <v>254</v>
      </c>
      <c r="F25" s="63"/>
      <c r="G25" s="157" t="s">
        <v>256</v>
      </c>
      <c r="H25" s="63"/>
      <c r="I25" s="65" t="s">
        <v>258</v>
      </c>
      <c r="J25" s="63"/>
      <c r="K25" s="157" t="s">
        <v>253</v>
      </c>
      <c r="L25" s="63"/>
      <c r="M25" s="157" t="s">
        <v>254</v>
      </c>
      <c r="N25" s="63"/>
    </row>
    <row r="26" spans="1:14" s="50" customFormat="1" ht="30" customHeight="1">
      <c r="A26" s="43" t="s">
        <v>407</v>
      </c>
      <c r="B26" s="61">
        <v>195</v>
      </c>
      <c r="C26" s="43" t="s">
        <v>408</v>
      </c>
      <c r="D26" s="61">
        <v>195</v>
      </c>
      <c r="E26" s="43" t="s">
        <v>409</v>
      </c>
      <c r="F26" s="61">
        <v>195</v>
      </c>
      <c r="G26" s="43" t="s">
        <v>410</v>
      </c>
      <c r="H26" s="61">
        <v>195</v>
      </c>
      <c r="I26" s="43" t="s">
        <v>411</v>
      </c>
      <c r="J26" s="61">
        <v>195</v>
      </c>
      <c r="K26" s="43" t="s">
        <v>314</v>
      </c>
      <c r="L26" s="61">
        <v>185</v>
      </c>
      <c r="M26" s="43" t="s">
        <v>255</v>
      </c>
      <c r="N26" s="61">
        <v>185</v>
      </c>
    </row>
    <row r="27" spans="1:14" s="64" customFormat="1" ht="30" customHeight="1">
      <c r="A27" s="65" t="s">
        <v>257</v>
      </c>
      <c r="B27" s="63"/>
      <c r="C27" s="65" t="s">
        <v>256</v>
      </c>
      <c r="D27" s="63"/>
      <c r="E27" s="65" t="s">
        <v>257</v>
      </c>
      <c r="F27" s="63"/>
      <c r="G27" s="157" t="s">
        <v>254</v>
      </c>
      <c r="H27" s="63"/>
      <c r="I27" s="65" t="s">
        <v>254</v>
      </c>
      <c r="J27" s="63"/>
      <c r="K27" s="157" t="s">
        <v>256</v>
      </c>
      <c r="L27" s="63"/>
      <c r="M27" s="157" t="s">
        <v>249</v>
      </c>
      <c r="N27" s="63"/>
    </row>
    <row r="28" spans="1:14" s="50" customFormat="1" ht="30" customHeight="1">
      <c r="A28" s="43" t="s">
        <v>412</v>
      </c>
      <c r="B28" s="61">
        <v>205</v>
      </c>
      <c r="C28" s="43" t="s">
        <v>413</v>
      </c>
      <c r="D28" s="61">
        <v>205</v>
      </c>
      <c r="E28" s="43" t="s">
        <v>414</v>
      </c>
      <c r="F28" s="61">
        <v>205</v>
      </c>
      <c r="G28" s="43" t="s">
        <v>415</v>
      </c>
      <c r="H28" s="61">
        <v>205</v>
      </c>
      <c r="I28" s="43" t="s">
        <v>332</v>
      </c>
      <c r="J28" s="61">
        <v>205</v>
      </c>
      <c r="K28" s="43" t="s">
        <v>416</v>
      </c>
      <c r="L28" s="61">
        <v>205</v>
      </c>
      <c r="M28" s="43" t="s">
        <v>417</v>
      </c>
      <c r="N28" s="61">
        <v>205</v>
      </c>
    </row>
    <row r="29" spans="1:14" s="64" customFormat="1" ht="30" customHeight="1">
      <c r="A29" s="65" t="s">
        <v>256</v>
      </c>
      <c r="B29" s="63"/>
      <c r="C29" s="65" t="s">
        <v>259</v>
      </c>
      <c r="D29" s="63"/>
      <c r="E29" s="65" t="s">
        <v>258</v>
      </c>
      <c r="F29" s="63"/>
      <c r="G29" s="65" t="s">
        <v>258</v>
      </c>
      <c r="H29" s="63"/>
      <c r="I29" s="65" t="s">
        <v>258</v>
      </c>
      <c r="J29" s="63"/>
      <c r="K29" s="241" t="s">
        <v>250</v>
      </c>
      <c r="L29" s="242"/>
      <c r="M29" s="241" t="s">
        <v>258</v>
      </c>
      <c r="N29" s="242"/>
    </row>
    <row r="30" spans="1:14" s="50" customFormat="1" ht="30" customHeight="1">
      <c r="A30" s="301" t="s">
        <v>418</v>
      </c>
      <c r="B30" s="302">
        <v>195</v>
      </c>
      <c r="C30" s="301" t="s">
        <v>419</v>
      </c>
      <c r="D30" s="302">
        <v>225</v>
      </c>
      <c r="E30" s="301" t="s">
        <v>420</v>
      </c>
      <c r="F30" s="302">
        <v>225</v>
      </c>
      <c r="G30" s="301" t="s">
        <v>315</v>
      </c>
      <c r="H30" s="302">
        <v>185</v>
      </c>
      <c r="I30" s="301" t="s">
        <v>421</v>
      </c>
      <c r="J30" s="302">
        <v>225</v>
      </c>
      <c r="K30" s="303"/>
      <c r="L30" s="304"/>
      <c r="M30" s="303"/>
      <c r="N30" s="304"/>
    </row>
    <row r="31" spans="1:14" s="64" customFormat="1" ht="30" customHeight="1">
      <c r="A31" s="226" t="s">
        <v>333</v>
      </c>
      <c r="B31" s="305"/>
      <c r="C31" s="226" t="s">
        <v>278</v>
      </c>
      <c r="D31" s="305"/>
      <c r="E31" s="226" t="s">
        <v>280</v>
      </c>
      <c r="F31" s="305"/>
      <c r="G31" s="226" t="s">
        <v>291</v>
      </c>
      <c r="H31" s="305"/>
      <c r="I31" s="226" t="s">
        <v>280</v>
      </c>
      <c r="J31" s="305"/>
      <c r="K31" s="261"/>
      <c r="L31" s="306"/>
      <c r="M31" s="261"/>
      <c r="N31" s="306"/>
    </row>
    <row r="32" spans="1:14" s="50" customFormat="1" ht="48.75" customHeight="1">
      <c r="A32" s="307" t="s">
        <v>260</v>
      </c>
      <c r="B32" s="308">
        <v>185</v>
      </c>
      <c r="C32" s="307" t="s">
        <v>262</v>
      </c>
      <c r="D32" s="308">
        <v>215</v>
      </c>
      <c r="E32" s="309" t="s">
        <v>261</v>
      </c>
      <c r="F32" s="308">
        <v>185</v>
      </c>
      <c r="G32" s="309" t="s">
        <v>263</v>
      </c>
      <c r="H32" s="308">
        <v>225</v>
      </c>
      <c r="I32" s="309" t="s">
        <v>264</v>
      </c>
      <c r="J32" s="308">
        <v>255</v>
      </c>
      <c r="K32" s="310"/>
      <c r="L32" s="311"/>
      <c r="M32" s="310"/>
      <c r="N32" s="311"/>
    </row>
    <row r="33" spans="1:15" s="64" customFormat="1" ht="20.100000000000001" customHeight="1">
      <c r="A33" s="312" t="s">
        <v>265</v>
      </c>
      <c r="B33" s="313"/>
      <c r="C33" s="312" t="s">
        <v>266</v>
      </c>
      <c r="D33" s="313"/>
      <c r="E33" s="312" t="s">
        <v>285</v>
      </c>
      <c r="F33" s="313"/>
      <c r="G33" s="312" t="s">
        <v>266</v>
      </c>
      <c r="H33" s="313"/>
      <c r="I33" s="312" t="s">
        <v>266</v>
      </c>
      <c r="J33" s="313"/>
      <c r="K33" s="314"/>
      <c r="L33" s="315"/>
      <c r="M33" s="314"/>
      <c r="N33" s="315"/>
    </row>
    <row r="34" spans="1:15" s="50" customFormat="1" ht="30" customHeight="1">
      <c r="A34" s="79"/>
      <c r="B34" s="66"/>
      <c r="C34" s="79"/>
      <c r="D34" s="66"/>
      <c r="E34" s="79"/>
      <c r="F34" s="66"/>
      <c r="G34" s="79"/>
      <c r="H34" s="66"/>
      <c r="I34" s="79"/>
      <c r="J34" s="66"/>
      <c r="K34" s="79"/>
      <c r="L34" s="66"/>
      <c r="M34" s="79"/>
      <c r="N34" s="66"/>
    </row>
    <row r="35" spans="1:15" s="50" customFormat="1" ht="30" customHeight="1">
      <c r="A35" s="43" t="s">
        <v>301</v>
      </c>
      <c r="B35" s="67">
        <v>60</v>
      </c>
      <c r="C35" s="43" t="s">
        <v>422</v>
      </c>
      <c r="D35" s="67">
        <v>60</v>
      </c>
      <c r="E35" s="43" t="s">
        <v>335</v>
      </c>
      <c r="F35" s="67">
        <v>60</v>
      </c>
      <c r="G35" s="43" t="s">
        <v>268</v>
      </c>
      <c r="H35" s="67">
        <v>60</v>
      </c>
      <c r="I35" s="43" t="s">
        <v>423</v>
      </c>
      <c r="J35" s="67">
        <v>60</v>
      </c>
      <c r="K35" s="43"/>
      <c r="L35" s="67"/>
      <c r="M35" s="43"/>
      <c r="N35" s="67"/>
    </row>
    <row r="36" spans="1:15" s="50" customFormat="1" ht="30" customHeight="1">
      <c r="A36" s="43" t="s">
        <v>337</v>
      </c>
      <c r="B36" s="67">
        <v>60</v>
      </c>
      <c r="C36" s="43" t="s">
        <v>269</v>
      </c>
      <c r="D36" s="67">
        <v>60</v>
      </c>
      <c r="E36" s="43" t="s">
        <v>424</v>
      </c>
      <c r="F36" s="67">
        <v>60</v>
      </c>
      <c r="G36" s="43" t="s">
        <v>267</v>
      </c>
      <c r="H36" s="67">
        <v>60</v>
      </c>
      <c r="I36" s="43" t="s">
        <v>340</v>
      </c>
      <c r="J36" s="67">
        <v>60</v>
      </c>
      <c r="K36" s="43"/>
      <c r="L36" s="67"/>
      <c r="M36" s="43"/>
      <c r="N36" s="67"/>
    </row>
    <row r="37" spans="1:15" s="50" customFormat="1" ht="30" customHeight="1">
      <c r="A37" s="43" t="s">
        <v>425</v>
      </c>
      <c r="B37" s="67">
        <v>70</v>
      </c>
      <c r="C37" s="43" t="s">
        <v>426</v>
      </c>
      <c r="D37" s="67">
        <v>60</v>
      </c>
      <c r="E37" s="43" t="s">
        <v>338</v>
      </c>
      <c r="F37" s="67">
        <v>70</v>
      </c>
      <c r="G37" s="43" t="s">
        <v>427</v>
      </c>
      <c r="H37" s="67">
        <v>60</v>
      </c>
      <c r="I37" s="43" t="s">
        <v>428</v>
      </c>
      <c r="J37" s="67">
        <v>70</v>
      </c>
      <c r="K37" s="43" t="s">
        <v>334</v>
      </c>
      <c r="L37" s="67">
        <v>60</v>
      </c>
      <c r="M37" s="43" t="s">
        <v>336</v>
      </c>
      <c r="N37" s="67">
        <v>60</v>
      </c>
    </row>
    <row r="38" spans="1:15" s="50" customFormat="1" ht="30" customHeight="1">
      <c r="A38" s="43" t="s">
        <v>429</v>
      </c>
      <c r="B38" s="67">
        <v>70</v>
      </c>
      <c r="C38" s="43" t="s">
        <v>303</v>
      </c>
      <c r="D38" s="67">
        <v>70</v>
      </c>
      <c r="E38" s="43" t="s">
        <v>339</v>
      </c>
      <c r="F38" s="67">
        <v>70</v>
      </c>
      <c r="G38" s="43" t="s">
        <v>430</v>
      </c>
      <c r="H38" s="67">
        <v>70</v>
      </c>
      <c r="I38" s="43" t="s">
        <v>270</v>
      </c>
      <c r="J38" s="67">
        <v>70</v>
      </c>
      <c r="K38" s="43" t="s">
        <v>316</v>
      </c>
      <c r="L38" s="67">
        <v>60</v>
      </c>
      <c r="M38" s="43" t="s">
        <v>431</v>
      </c>
      <c r="N38" s="67">
        <v>70</v>
      </c>
    </row>
    <row r="39" spans="1:15" s="50" customFormat="1" ht="30" customHeight="1">
      <c r="A39" s="299" t="s">
        <v>432</v>
      </c>
      <c r="B39" s="316">
        <v>130</v>
      </c>
      <c r="C39" s="299" t="s">
        <v>433</v>
      </c>
      <c r="D39" s="316">
        <v>130</v>
      </c>
      <c r="E39" s="299" t="s">
        <v>434</v>
      </c>
      <c r="F39" s="316">
        <v>130</v>
      </c>
      <c r="G39" s="299" t="s">
        <v>341</v>
      </c>
      <c r="H39" s="316">
        <v>130</v>
      </c>
      <c r="I39" s="299" t="s">
        <v>435</v>
      </c>
      <c r="J39" s="316">
        <v>130</v>
      </c>
      <c r="K39" s="300" t="s">
        <v>436</v>
      </c>
      <c r="L39" s="317">
        <v>130</v>
      </c>
      <c r="M39" s="300" t="s">
        <v>437</v>
      </c>
      <c r="N39" s="317">
        <v>130</v>
      </c>
    </row>
    <row r="40" spans="1:15" s="50" customFormat="1" ht="30" customHeight="1">
      <c r="A40" s="68"/>
      <c r="B40" s="69"/>
      <c r="C40" s="68"/>
      <c r="D40" s="69"/>
      <c r="E40" s="68"/>
      <c r="F40" s="69"/>
      <c r="G40" s="68"/>
      <c r="H40" s="69"/>
      <c r="I40" s="68"/>
      <c r="J40" s="69"/>
      <c r="K40" s="239"/>
      <c r="L40" s="240"/>
      <c r="M40" s="239"/>
      <c r="N40" s="240"/>
    </row>
    <row r="41" spans="1:15" s="50" customFormat="1" ht="39.950000000000003" customHeight="1">
      <c r="A41" s="227" t="s">
        <v>271</v>
      </c>
      <c r="B41" s="87">
        <v>95</v>
      </c>
      <c r="C41" s="227" t="s">
        <v>271</v>
      </c>
      <c r="D41" s="87">
        <v>95</v>
      </c>
      <c r="E41" s="227" t="s">
        <v>271</v>
      </c>
      <c r="F41" s="87">
        <v>95</v>
      </c>
      <c r="G41" s="227" t="s">
        <v>271</v>
      </c>
      <c r="H41" s="87">
        <v>95</v>
      </c>
      <c r="I41" s="227" t="s">
        <v>271</v>
      </c>
      <c r="J41" s="87">
        <v>95</v>
      </c>
      <c r="K41" s="227" t="s">
        <v>271</v>
      </c>
      <c r="L41" s="87">
        <v>95</v>
      </c>
      <c r="M41" s="227" t="s">
        <v>271</v>
      </c>
      <c r="N41" s="87">
        <v>95</v>
      </c>
    </row>
    <row r="42" spans="1:15" s="50" customFormat="1" ht="30" customHeight="1">
      <c r="A42" s="320" t="s">
        <v>297</v>
      </c>
      <c r="B42" s="67">
        <v>55</v>
      </c>
      <c r="C42" s="324" t="s">
        <v>438</v>
      </c>
      <c r="D42" s="67">
        <v>55</v>
      </c>
      <c r="E42" s="43" t="s">
        <v>439</v>
      </c>
      <c r="F42" s="67">
        <v>55</v>
      </c>
      <c r="G42" s="43" t="s">
        <v>440</v>
      </c>
      <c r="H42" s="67">
        <v>55</v>
      </c>
      <c r="I42" s="43" t="s">
        <v>298</v>
      </c>
      <c r="J42" s="67">
        <v>55</v>
      </c>
      <c r="K42" s="363" t="s">
        <v>290</v>
      </c>
      <c r="L42" s="319"/>
      <c r="M42" s="363" t="s">
        <v>290</v>
      </c>
      <c r="N42" s="318"/>
    </row>
    <row r="43" spans="1:15" s="50" customFormat="1" ht="30" customHeight="1">
      <c r="A43" s="321" t="s">
        <v>343</v>
      </c>
      <c r="B43" s="67">
        <v>60</v>
      </c>
      <c r="C43" s="325" t="s">
        <v>441</v>
      </c>
      <c r="D43" s="67">
        <v>60</v>
      </c>
      <c r="E43" s="43" t="s">
        <v>442</v>
      </c>
      <c r="F43" s="67">
        <v>60</v>
      </c>
      <c r="G43" s="43" t="s">
        <v>272</v>
      </c>
      <c r="H43" s="67">
        <v>60</v>
      </c>
      <c r="I43" s="43" t="s">
        <v>342</v>
      </c>
      <c r="J43" s="67">
        <v>60</v>
      </c>
      <c r="K43" s="364"/>
      <c r="L43" s="296"/>
      <c r="M43" s="364"/>
      <c r="N43" s="233"/>
    </row>
    <row r="44" spans="1:15" s="50" customFormat="1" ht="30" customHeight="1">
      <c r="A44" s="321" t="s">
        <v>273</v>
      </c>
      <c r="B44" s="67">
        <v>65</v>
      </c>
      <c r="C44" s="325" t="s">
        <v>443</v>
      </c>
      <c r="D44" s="67">
        <v>65</v>
      </c>
      <c r="E44" s="43" t="s">
        <v>344</v>
      </c>
      <c r="F44" s="67">
        <v>65</v>
      </c>
      <c r="G44" s="43" t="s">
        <v>279</v>
      </c>
      <c r="H44" s="67">
        <v>65</v>
      </c>
      <c r="I44" s="43" t="s">
        <v>283</v>
      </c>
      <c r="J44" s="67">
        <v>65</v>
      </c>
      <c r="K44" s="364" t="s">
        <v>281</v>
      </c>
      <c r="L44" s="296"/>
      <c r="M44" s="364" t="s">
        <v>281</v>
      </c>
      <c r="N44" s="233"/>
    </row>
    <row r="45" spans="1:15" s="50" customFormat="1" ht="30" customHeight="1">
      <c r="A45" s="322" t="s">
        <v>274</v>
      </c>
      <c r="B45" s="67">
        <v>75</v>
      </c>
      <c r="C45" s="325" t="s">
        <v>444</v>
      </c>
      <c r="D45" s="67">
        <v>75</v>
      </c>
      <c r="E45" s="43" t="s">
        <v>274</v>
      </c>
      <c r="F45" s="67">
        <v>75</v>
      </c>
      <c r="G45" s="43" t="s">
        <v>445</v>
      </c>
      <c r="H45" s="67">
        <v>75</v>
      </c>
      <c r="I45" s="43" t="s">
        <v>446</v>
      </c>
      <c r="J45" s="67">
        <v>75</v>
      </c>
      <c r="K45" s="364" t="s">
        <v>282</v>
      </c>
      <c r="L45" s="296"/>
      <c r="M45" s="364" t="s">
        <v>282</v>
      </c>
      <c r="N45" s="233"/>
    </row>
    <row r="46" spans="1:15" s="50" customFormat="1" ht="30" customHeight="1">
      <c r="A46" s="326" t="s">
        <v>447</v>
      </c>
      <c r="B46" s="67">
        <v>85</v>
      </c>
      <c r="C46" s="323" t="s">
        <v>448</v>
      </c>
      <c r="D46" s="67">
        <v>85</v>
      </c>
      <c r="E46" s="43" t="s">
        <v>449</v>
      </c>
      <c r="F46" s="67">
        <v>85</v>
      </c>
      <c r="G46" s="43" t="s">
        <v>450</v>
      </c>
      <c r="H46" s="67">
        <v>85</v>
      </c>
      <c r="I46" s="43" t="s">
        <v>345</v>
      </c>
      <c r="J46" s="67">
        <v>85</v>
      </c>
      <c r="K46" s="365"/>
      <c r="L46" s="296"/>
      <c r="M46" s="365"/>
      <c r="N46" s="233"/>
    </row>
    <row r="47" spans="1:15" s="50" customFormat="1" ht="54.75" customHeight="1">
      <c r="A47" s="158" t="s">
        <v>451</v>
      </c>
      <c r="B47" s="228">
        <v>105</v>
      </c>
      <c r="C47" s="158" t="s">
        <v>452</v>
      </c>
      <c r="D47" s="228">
        <v>105</v>
      </c>
      <c r="E47" s="158" t="s">
        <v>453</v>
      </c>
      <c r="F47" s="228">
        <v>105</v>
      </c>
      <c r="G47" s="158" t="s">
        <v>454</v>
      </c>
      <c r="H47" s="228">
        <v>75</v>
      </c>
      <c r="I47" s="158" t="s">
        <v>455</v>
      </c>
      <c r="J47" s="228">
        <v>105</v>
      </c>
      <c r="K47" s="234"/>
      <c r="L47" s="235"/>
      <c r="M47" s="234"/>
      <c r="N47" s="235"/>
    </row>
    <row r="48" spans="1:15" s="198" customFormat="1" ht="25.5" customHeight="1">
      <c r="A48" s="229" t="s">
        <v>307</v>
      </c>
      <c r="B48" s="197"/>
      <c r="C48" s="229" t="s">
        <v>456</v>
      </c>
      <c r="D48" s="197"/>
      <c r="E48" s="229" t="s">
        <v>317</v>
      </c>
      <c r="F48" s="197"/>
      <c r="G48" s="229" t="s">
        <v>457</v>
      </c>
      <c r="H48" s="197"/>
      <c r="I48" s="229" t="s">
        <v>291</v>
      </c>
      <c r="J48" s="197"/>
      <c r="K48" s="236"/>
      <c r="L48" s="237"/>
      <c r="M48" s="236"/>
      <c r="N48" s="237"/>
      <c r="O48" s="230"/>
    </row>
    <row r="49" spans="1:14" s="71" customFormat="1" ht="30" customHeight="1">
      <c r="A49" s="224" t="s">
        <v>275</v>
      </c>
      <c r="B49" s="70">
        <v>25</v>
      </c>
      <c r="C49" s="224" t="s">
        <v>275</v>
      </c>
      <c r="D49" s="70">
        <v>25</v>
      </c>
      <c r="E49" s="224" t="s">
        <v>275</v>
      </c>
      <c r="F49" s="70">
        <v>25</v>
      </c>
      <c r="G49" s="224" t="s">
        <v>275</v>
      </c>
      <c r="H49" s="70">
        <v>25</v>
      </c>
      <c r="I49" s="224" t="s">
        <v>275</v>
      </c>
      <c r="J49" s="70">
        <v>25</v>
      </c>
      <c r="K49" s="224" t="s">
        <v>275</v>
      </c>
      <c r="L49" s="70">
        <v>25</v>
      </c>
      <c r="M49" s="224" t="s">
        <v>275</v>
      </c>
      <c r="N49" s="70">
        <v>25</v>
      </c>
    </row>
    <row r="50" spans="1:14" s="71" customFormat="1" ht="30" customHeight="1">
      <c r="A50" s="43" t="s">
        <v>276</v>
      </c>
      <c r="B50" s="70">
        <v>25</v>
      </c>
      <c r="C50" s="43" t="s">
        <v>276</v>
      </c>
      <c r="D50" s="70">
        <v>25</v>
      </c>
      <c r="E50" s="43" t="s">
        <v>276</v>
      </c>
      <c r="F50" s="70">
        <v>25</v>
      </c>
      <c r="G50" s="43" t="s">
        <v>276</v>
      </c>
      <c r="H50" s="70">
        <v>25</v>
      </c>
      <c r="I50" s="43" t="s">
        <v>276</v>
      </c>
      <c r="J50" s="70">
        <v>25</v>
      </c>
      <c r="K50" s="43" t="s">
        <v>276</v>
      </c>
      <c r="L50" s="70">
        <v>25</v>
      </c>
      <c r="M50" s="43" t="s">
        <v>276</v>
      </c>
      <c r="N50" s="70">
        <v>25</v>
      </c>
    </row>
    <row r="51" spans="1:14" s="71" customFormat="1" ht="30" customHeight="1">
      <c r="A51" s="231" t="s">
        <v>277</v>
      </c>
      <c r="B51" s="72">
        <v>25</v>
      </c>
      <c r="C51" s="231" t="s">
        <v>277</v>
      </c>
      <c r="D51" s="72">
        <v>25</v>
      </c>
      <c r="E51" s="231" t="s">
        <v>277</v>
      </c>
      <c r="F51" s="72">
        <v>25</v>
      </c>
      <c r="G51" s="231" t="s">
        <v>277</v>
      </c>
      <c r="H51" s="72">
        <v>25</v>
      </c>
      <c r="I51" s="231" t="s">
        <v>277</v>
      </c>
      <c r="J51" s="72">
        <v>25</v>
      </c>
      <c r="K51" s="231" t="s">
        <v>277</v>
      </c>
      <c r="L51" s="72">
        <v>25</v>
      </c>
      <c r="M51" s="231" t="s">
        <v>277</v>
      </c>
      <c r="N51" s="72">
        <v>25</v>
      </c>
    </row>
    <row r="52" spans="1:14" ht="30" customHeight="1">
      <c r="A52" s="73" t="s">
        <v>26</v>
      </c>
      <c r="B52" s="74"/>
      <c r="C52" s="75"/>
      <c r="D52" s="74"/>
      <c r="E52" s="75"/>
      <c r="F52" s="76"/>
      <c r="G52" s="76"/>
      <c r="H52" s="31"/>
      <c r="I52" s="32"/>
      <c r="J52" s="32"/>
      <c r="K52" s="32"/>
      <c r="L52" s="33"/>
      <c r="M52" s="26"/>
      <c r="N52" s="33"/>
    </row>
    <row r="53" spans="1:14" ht="30" customHeight="1">
      <c r="A53" s="75" t="s">
        <v>22</v>
      </c>
      <c r="B53" s="74"/>
      <c r="C53" s="75"/>
      <c r="D53" s="74"/>
      <c r="E53" s="75"/>
      <c r="F53" s="75"/>
      <c r="G53" s="75"/>
      <c r="H53" s="34"/>
      <c r="I53" s="35"/>
      <c r="J53" s="35"/>
      <c r="K53" s="35"/>
      <c r="L53" s="33"/>
      <c r="M53" s="26"/>
      <c r="N53" s="33"/>
    </row>
    <row r="54" spans="1:14" ht="30" customHeight="1">
      <c r="A54" s="73" t="s">
        <v>34</v>
      </c>
      <c r="B54" s="74"/>
      <c r="C54" s="73"/>
      <c r="D54" s="74"/>
      <c r="E54" s="73"/>
      <c r="F54" s="74"/>
      <c r="G54" s="73"/>
      <c r="H54" s="37"/>
      <c r="I54" s="36"/>
      <c r="J54" s="37"/>
      <c r="K54" s="38"/>
      <c r="L54" s="33"/>
      <c r="M54" s="26"/>
      <c r="N54" s="33"/>
    </row>
    <row r="55" spans="1:14" ht="30" customHeight="1">
      <c r="A55" s="77" t="s">
        <v>35</v>
      </c>
      <c r="B55" s="78"/>
      <c r="C55" s="77"/>
      <c r="D55" s="78"/>
      <c r="E55" s="77"/>
      <c r="F55" s="78"/>
      <c r="G55" s="77"/>
      <c r="H55" s="40"/>
      <c r="I55" s="39"/>
      <c r="J55" s="40"/>
      <c r="K55" s="38"/>
      <c r="L55" s="33"/>
      <c r="M55" s="26"/>
      <c r="N55" s="33"/>
    </row>
    <row r="56" spans="1:14" ht="30" customHeight="1">
      <c r="A56" s="77" t="s">
        <v>86</v>
      </c>
      <c r="B56" s="78"/>
      <c r="C56" s="77"/>
      <c r="D56" s="78"/>
      <c r="E56" s="77"/>
      <c r="F56" s="78"/>
      <c r="G56" s="77"/>
      <c r="H56" s="40"/>
      <c r="I56" s="39"/>
      <c r="J56" s="40"/>
      <c r="K56" s="38"/>
      <c r="L56" s="33"/>
      <c r="M56" s="26"/>
      <c r="N56" s="33"/>
    </row>
    <row r="57" spans="1:14" ht="30" customHeight="1">
      <c r="A57" s="77" t="s">
        <v>245</v>
      </c>
      <c r="B57" s="78"/>
      <c r="C57" s="77"/>
      <c r="D57" s="78"/>
      <c r="E57" s="77"/>
      <c r="F57" s="78"/>
      <c r="G57" s="77"/>
      <c r="H57" s="40"/>
      <c r="I57" s="39"/>
      <c r="J57" s="40"/>
      <c r="K57" s="39"/>
      <c r="L57" s="41"/>
      <c r="M57" s="26"/>
      <c r="N57" s="33"/>
    </row>
    <row r="58" spans="1:14" ht="56.25" customHeight="1">
      <c r="A58" s="361" t="s">
        <v>39</v>
      </c>
      <c r="B58" s="361"/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N58" s="361"/>
    </row>
    <row r="59" spans="1:14" ht="7.5" customHeight="1">
      <c r="A59" s="173"/>
      <c r="B59" s="174"/>
      <c r="C59" s="173"/>
      <c r="D59" s="174"/>
      <c r="E59" s="173"/>
      <c r="F59" s="174"/>
      <c r="G59" s="173"/>
      <c r="H59" s="174"/>
      <c r="I59" s="173"/>
      <c r="J59" s="174"/>
      <c r="K59" s="173"/>
      <c r="L59" s="174"/>
      <c r="M59" s="173"/>
      <c r="N59" s="174"/>
    </row>
    <row r="60" spans="1:14" ht="27">
      <c r="A60" s="27"/>
      <c r="B60" s="28"/>
      <c r="C60" s="27"/>
      <c r="D60" s="28"/>
      <c r="E60" s="27"/>
      <c r="F60" s="28"/>
      <c r="G60" s="27"/>
      <c r="H60" s="28"/>
      <c r="I60" s="27"/>
      <c r="J60" s="28"/>
      <c r="K60" s="27"/>
      <c r="L60" s="28"/>
      <c r="M60" s="27"/>
      <c r="N60" s="28"/>
    </row>
  </sheetData>
  <sheetProtection selectLockedCells="1" selectUnlockedCells="1"/>
  <mergeCells count="4">
    <mergeCell ref="A58:N58"/>
    <mergeCell ref="A1:N1"/>
    <mergeCell ref="K42:K46"/>
    <mergeCell ref="M42:M46"/>
  </mergeCells>
  <printOptions horizontalCentered="1" verticalCentered="1"/>
  <pageMargins left="0.19685039370078741" right="0.19685039370078741" top="0.19685039370078741" bottom="0.19685039370078741" header="0" footer="0"/>
  <pageSetup paperSize="9" scale="29" firstPageNumber="0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Понедельник</vt:lpstr>
      <vt:lpstr>Вторник</vt:lpstr>
      <vt:lpstr>Среда</vt:lpstr>
      <vt:lpstr>Четверг</vt:lpstr>
      <vt:lpstr>Пятница</vt:lpstr>
      <vt:lpstr>Суббота</vt:lpstr>
      <vt:lpstr>Воскресенье</vt:lpstr>
      <vt:lpstr>Сумма за неделю</vt:lpstr>
      <vt:lpstr>Меню</vt:lpstr>
      <vt:lpstr>Роллы</vt:lpstr>
      <vt:lpstr>Меню!Область_печати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</dc:creator>
  <cp:lastModifiedBy>Наталия</cp:lastModifiedBy>
  <cp:lastPrinted>2023-09-11T05:46:50Z</cp:lastPrinted>
  <dcterms:created xsi:type="dcterms:W3CDTF">2015-05-28T06:04:06Z</dcterms:created>
  <dcterms:modified xsi:type="dcterms:W3CDTF">2024-04-11T06:50:58Z</dcterms:modified>
</cp:coreProperties>
</file>